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X:\【01-02】融資\04 融資\R04年度\様式\SN4号\"/>
    </mc:Choice>
  </mc:AlternateContent>
  <bookViews>
    <workbookView xWindow="0" yWindow="0" windowWidth="20490" windowHeight="7635"/>
  </bookViews>
  <sheets>
    <sheet name="入力用" sheetId="4" r:id="rId1"/>
    <sheet name="記入例" sheetId="3" r:id="rId2"/>
    <sheet name="Sheet2" sheetId="2" r:id="rId3"/>
  </sheets>
  <definedNames>
    <definedName name="_xlnm.Print_Area" localSheetId="1">記入例!$A$1:$R$54</definedName>
    <definedName name="_xlnm.Print_Area" localSheetId="0">入力用!$A$1:$S$39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15" i="4" l="1"/>
  <c r="G15" i="4"/>
  <c r="J9" i="4"/>
  <c r="G9" i="4"/>
  <c r="U10" i="4" l="1"/>
  <c r="U6" i="4"/>
  <c r="U7" i="4" l="1"/>
  <c r="U8" i="4" l="1"/>
  <c r="S8" i="3"/>
  <c r="S7" i="3"/>
  <c r="S6" i="3"/>
  <c r="G16" i="3"/>
  <c r="D16" i="3"/>
  <c r="J16" i="3"/>
  <c r="T6" i="4" l="1"/>
  <c r="T7" i="4" s="1"/>
  <c r="T8" i="4" s="1"/>
  <c r="B29" i="4" l="1"/>
  <c r="D25" i="4"/>
  <c r="A25" i="4"/>
  <c r="M17" i="4"/>
  <c r="M11" i="4"/>
  <c r="G26" i="4" l="1"/>
  <c r="Q11" i="4"/>
  <c r="M25" i="4" s="1"/>
  <c r="Q17" i="4"/>
  <c r="E35" i="3"/>
  <c r="E34" i="3"/>
  <c r="K30" i="3"/>
  <c r="B30" i="3"/>
  <c r="D26" i="3"/>
  <c r="A26" i="3"/>
  <c r="G27" i="3" s="1"/>
  <c r="Q18" i="3"/>
  <c r="M18" i="3"/>
  <c r="J26" i="3" s="1"/>
  <c r="M12" i="3"/>
  <c r="Q12" i="3" s="1"/>
  <c r="J10" i="3"/>
  <c r="G10" i="3"/>
  <c r="E34" i="4" l="1"/>
  <c r="J25" i="4"/>
  <c r="K29" i="4"/>
  <c r="M26" i="3"/>
  <c r="P27" i="3" s="1"/>
  <c r="P26" i="4" l="1"/>
  <c r="E35" i="4" s="1"/>
</calcChain>
</file>

<file path=xl/comments1.xml><?xml version="1.0" encoding="utf-8"?>
<comments xmlns="http://schemas.openxmlformats.org/spreadsheetml/2006/main">
  <authors>
    <author>地域振興課</author>
  </authors>
  <commentList>
    <comment ref="F5" authorId="0" shapeId="0">
      <text>
        <r>
          <rPr>
            <b/>
            <sz val="14"/>
            <color indexed="81"/>
            <rFont val="MS P ゴシック"/>
            <family val="3"/>
            <charset val="128"/>
          </rPr>
          <t>コロナの影響を受け
始めた年月を選択</t>
        </r>
      </text>
    </comment>
    <comment ref="N5" authorId="0" shapeId="0">
      <text>
        <r>
          <rPr>
            <b/>
            <sz val="14"/>
            <color indexed="81"/>
            <rFont val="MS P ゴシック"/>
            <family val="3"/>
            <charset val="128"/>
          </rPr>
          <t>屋号を記載
個人事業主で屋号がない場合は空白</t>
        </r>
      </text>
    </comment>
    <comment ref="D10" authorId="0" shapeId="0">
      <text>
        <r>
          <rPr>
            <b/>
            <sz val="14"/>
            <color indexed="81"/>
            <rFont val="MS P ゴシック"/>
            <family val="3"/>
            <charset val="128"/>
          </rPr>
          <t>直近の確定しした月を選択</t>
        </r>
      </text>
    </comment>
  </commentList>
</comments>
</file>

<file path=xl/sharedStrings.xml><?xml version="1.0" encoding="utf-8"?>
<sst xmlns="http://schemas.openxmlformats.org/spreadsheetml/2006/main" count="115" uniqueCount="40">
  <si>
    <t>最近1か月分の売上高及びその後2か月の売上高見込み</t>
    <rPh sb="0" eb="2">
      <t>サイキン</t>
    </rPh>
    <rPh sb="4" eb="6">
      <t>ゲツブン</t>
    </rPh>
    <rPh sb="7" eb="9">
      <t>ウリアゲ</t>
    </rPh>
    <rPh sb="9" eb="10">
      <t>ダカ</t>
    </rPh>
    <rPh sb="10" eb="11">
      <t>オヨ</t>
    </rPh>
    <rPh sb="14" eb="15">
      <t>ゴ</t>
    </rPh>
    <rPh sb="17" eb="18">
      <t>ゲツ</t>
    </rPh>
    <rPh sb="19" eb="21">
      <t>ウリアゲ</t>
    </rPh>
    <rPh sb="21" eb="22">
      <t>ダカ</t>
    </rPh>
    <rPh sb="22" eb="24">
      <t>ミコ</t>
    </rPh>
    <phoneticPr fontId="2"/>
  </si>
  <si>
    <t>最近</t>
    <rPh sb="0" eb="2">
      <t>サイキン</t>
    </rPh>
    <phoneticPr fontId="2"/>
  </si>
  <si>
    <t>3カ月間の
合計売上高</t>
    <rPh sb="2" eb="3">
      <t>ゲツ</t>
    </rPh>
    <rPh sb="3" eb="4">
      <t>カン</t>
    </rPh>
    <rPh sb="6" eb="8">
      <t>ゴウケイ</t>
    </rPh>
    <rPh sb="8" eb="10">
      <t>ウリアゲ</t>
    </rPh>
    <rPh sb="10" eb="11">
      <t>ダカ</t>
    </rPh>
    <phoneticPr fontId="2"/>
  </si>
  <si>
    <t>前年同期分の売上高（比較対象月が新型コロナウイルス感染症の影響を受けている場合は、コロナ影響前の同月と比較してください）</t>
    <rPh sb="0" eb="2">
      <t>ゼンネン</t>
    </rPh>
    <rPh sb="2" eb="4">
      <t>ドウキ</t>
    </rPh>
    <rPh sb="4" eb="5">
      <t>ブン</t>
    </rPh>
    <rPh sb="6" eb="8">
      <t>ウリアゲ</t>
    </rPh>
    <rPh sb="8" eb="9">
      <t>ダカ</t>
    </rPh>
    <rPh sb="10" eb="12">
      <t>ヒカク</t>
    </rPh>
    <rPh sb="12" eb="14">
      <t>タイショウ</t>
    </rPh>
    <rPh sb="14" eb="15">
      <t>ツキ</t>
    </rPh>
    <rPh sb="16" eb="18">
      <t>シンガタ</t>
    </rPh>
    <rPh sb="25" eb="28">
      <t>カンセンショウ</t>
    </rPh>
    <rPh sb="29" eb="31">
      <t>エイキョウ</t>
    </rPh>
    <rPh sb="32" eb="33">
      <t>ウ</t>
    </rPh>
    <rPh sb="37" eb="39">
      <t>バアイ</t>
    </rPh>
    <rPh sb="44" eb="46">
      <t>エイキョウ</t>
    </rPh>
    <rPh sb="46" eb="47">
      <t>マエ</t>
    </rPh>
    <rPh sb="48" eb="50">
      <t>ドウゲツ</t>
    </rPh>
    <rPh sb="51" eb="53">
      <t>ヒカク</t>
    </rPh>
    <phoneticPr fontId="2"/>
  </si>
  <si>
    <t>【最近１か月の売上高の減少率】</t>
    <rPh sb="1" eb="3">
      <t>サイキン</t>
    </rPh>
    <rPh sb="5" eb="6">
      <t>ゲツ</t>
    </rPh>
    <rPh sb="7" eb="9">
      <t>ウリアゲ</t>
    </rPh>
    <rPh sb="9" eb="10">
      <t>ダカ</t>
    </rPh>
    <rPh sb="11" eb="14">
      <t>ゲンショウリツ</t>
    </rPh>
    <phoneticPr fontId="2"/>
  </si>
  <si>
    <t>　　　　　    　円</t>
    <rPh sb="10" eb="11">
      <t>エン</t>
    </rPh>
    <phoneticPr fontId="2"/>
  </si>
  <si>
    <t>-</t>
    <phoneticPr fontId="2"/>
  </si>
  <si>
    <t>B</t>
    <phoneticPr fontId="2"/>
  </si>
  <si>
    <t>A</t>
    <phoneticPr fontId="2"/>
  </si>
  <si>
    <t>ｱ</t>
    <phoneticPr fontId="2"/>
  </si>
  <si>
    <t>ｲ</t>
    <phoneticPr fontId="2"/>
  </si>
  <si>
    <t>ｴ</t>
    <phoneticPr fontId="2"/>
  </si>
  <si>
    <t>ｘ100＝</t>
    <phoneticPr fontId="2"/>
  </si>
  <si>
    <t>Bの月の後2カ月間の
合計売上高</t>
    <phoneticPr fontId="2"/>
  </si>
  <si>
    <t>Aの月の後2カ月間の
合計売上高</t>
    <phoneticPr fontId="2"/>
  </si>
  <si>
    <t>【３か月の売上高の減少率】</t>
    <rPh sb="3" eb="4">
      <t>ゲツ</t>
    </rPh>
    <rPh sb="5" eb="7">
      <t>ウリアゲ</t>
    </rPh>
    <rPh sb="7" eb="8">
      <t>ダカ</t>
    </rPh>
    <rPh sb="9" eb="12">
      <t>ゲンショウリツ</t>
    </rPh>
    <phoneticPr fontId="2"/>
  </si>
  <si>
    <t>円</t>
    <rPh sb="0" eb="1">
      <t>エン</t>
    </rPh>
    <phoneticPr fontId="2"/>
  </si>
  <si>
    <t>（会社名）</t>
    <rPh sb="1" eb="4">
      <t>カイシャメイ</t>
    </rPh>
    <phoneticPr fontId="2"/>
  </si>
  <si>
    <t>（氏　名）</t>
    <rPh sb="1" eb="2">
      <t>シ</t>
    </rPh>
    <rPh sb="3" eb="4">
      <t>ナ</t>
    </rPh>
    <phoneticPr fontId="2"/>
  </si>
  <si>
    <t>売上高等</t>
    <rPh sb="0" eb="2">
      <t>ウリアゲ</t>
    </rPh>
    <rPh sb="2" eb="3">
      <t>ダカ</t>
    </rPh>
    <rPh sb="3" eb="4">
      <t>トウ</t>
    </rPh>
    <phoneticPr fontId="2"/>
  </si>
  <si>
    <t>ｱ+ｲ=C</t>
    <phoneticPr fontId="2"/>
  </si>
  <si>
    <t>A+C</t>
    <phoneticPr fontId="2"/>
  </si>
  <si>
    <t>ｳ</t>
    <phoneticPr fontId="2"/>
  </si>
  <si>
    <t>ｳ+ｴ=D</t>
    <phoneticPr fontId="2"/>
  </si>
  <si>
    <t>B+D</t>
    <phoneticPr fontId="2"/>
  </si>
  <si>
    <t>減少率</t>
    <rPh sb="0" eb="3">
      <t>ゲンショウリツ</t>
    </rPh>
    <phoneticPr fontId="2"/>
  </si>
  <si>
    <t>コロナの影響を
受け始めた月</t>
    <rPh sb="4" eb="6">
      <t>エイキョウ</t>
    </rPh>
    <rPh sb="8" eb="9">
      <t>ウ</t>
    </rPh>
    <rPh sb="10" eb="11">
      <t>ハジ</t>
    </rPh>
    <rPh sb="13" eb="14">
      <t>ツキ</t>
    </rPh>
    <phoneticPr fontId="2"/>
  </si>
  <si>
    <t>記入チェック</t>
    <rPh sb="0" eb="2">
      <t>キニュウ</t>
    </rPh>
    <phoneticPr fontId="2"/>
  </si>
  <si>
    <t>第4号売上高計算書</t>
    <rPh sb="3" eb="5">
      <t>ウリアゲ</t>
    </rPh>
    <rPh sb="5" eb="6">
      <t>ダカ</t>
    </rPh>
    <rPh sb="6" eb="9">
      <t>ケイサンショ</t>
    </rPh>
    <phoneticPr fontId="2"/>
  </si>
  <si>
    <t>前年等</t>
    <rPh sb="0" eb="2">
      <t>ゼンネン</t>
    </rPh>
    <rPh sb="2" eb="3">
      <t>トウ</t>
    </rPh>
    <phoneticPr fontId="2"/>
  </si>
  <si>
    <t>記入例</t>
    <rPh sb="0" eb="2">
      <t>キニュウ</t>
    </rPh>
    <rPh sb="2" eb="3">
      <t>レイ</t>
    </rPh>
    <phoneticPr fontId="2"/>
  </si>
  <si>
    <t>代表取締役　おりひめ　太郎</t>
    <rPh sb="0" eb="5">
      <t>ダイヒョウトリシマリヤク</t>
    </rPh>
    <rPh sb="11" eb="13">
      <t>タロウ</t>
    </rPh>
    <phoneticPr fontId="2"/>
  </si>
  <si>
    <t>株式会社　おりひめ飲食店</t>
    <rPh sb="0" eb="4">
      <t>カブシキガイシャ</t>
    </rPh>
    <rPh sb="9" eb="11">
      <t>インショク</t>
    </rPh>
    <rPh sb="11" eb="12">
      <t>テン</t>
    </rPh>
    <phoneticPr fontId="2"/>
  </si>
  <si>
    <t>売上高計算書</t>
    <rPh sb="0" eb="2">
      <t>ウリアゲ</t>
    </rPh>
    <rPh sb="2" eb="3">
      <t>ダカ</t>
    </rPh>
    <rPh sb="3" eb="5">
      <t>ケイサン</t>
    </rPh>
    <rPh sb="5" eb="6">
      <t>ショ</t>
    </rPh>
    <phoneticPr fontId="2"/>
  </si>
  <si>
    <t>判定チェック</t>
    <rPh sb="0" eb="2">
      <t>ハンテイ</t>
    </rPh>
    <phoneticPr fontId="2"/>
  </si>
  <si>
    <t>←どちらも〇であれば申請可能です。
「記入チェック」が×の場合、入力が漏れています。
「判定チェック」が×の場合、減少率が２０％を越えていないため対象外です。</t>
    <rPh sb="10" eb="12">
      <t>シンセイ</t>
    </rPh>
    <rPh sb="12" eb="14">
      <t>カノウ</t>
    </rPh>
    <rPh sb="19" eb="21">
      <t>キニュウ</t>
    </rPh>
    <rPh sb="29" eb="31">
      <t>バアイ</t>
    </rPh>
    <rPh sb="32" eb="34">
      <t>ニュウリョク</t>
    </rPh>
    <rPh sb="35" eb="36">
      <t>モ</t>
    </rPh>
    <rPh sb="44" eb="46">
      <t>ハンテイ</t>
    </rPh>
    <rPh sb="54" eb="56">
      <t>バアイ</t>
    </rPh>
    <rPh sb="57" eb="60">
      <t>ゲンショウリツ</t>
    </rPh>
    <rPh sb="65" eb="66">
      <t>コ</t>
    </rPh>
    <rPh sb="73" eb="75">
      <t>タイショウ</t>
    </rPh>
    <rPh sb="75" eb="76">
      <t>ガイ</t>
    </rPh>
    <phoneticPr fontId="2"/>
  </si>
  <si>
    <t>上記の金額は決算書と相違ありません。</t>
    <phoneticPr fontId="2"/>
  </si>
  <si>
    <t>金額は決算書と相違ありません。</t>
    <phoneticPr fontId="2"/>
  </si>
  <si>
    <t>年　　　月</t>
    <rPh sb="0" eb="1">
      <t>ネン</t>
    </rPh>
    <rPh sb="4" eb="5">
      <t>ツキ</t>
    </rPh>
    <phoneticPr fontId="2"/>
  </si>
  <si>
    <t>コロナの影響を
受け始めた月</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</si>
</sst>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0\)"/>
    <numFmt numFmtId="177" formatCode="yyyy&quot;年&quot;m&quot;月&quot;;@"/>
    <numFmt numFmtId="178" formatCode="0.0%"/>
  </numFmts>
  <fonts count="19">
    <font>
      <sz val="11"/>
      <color theme="1"/>
      <name val="ＭＳ ゴシック"/>
      <family val="2"/>
      <charset val="128"/>
    </font>
    <font>
      <sz val="11"/>
      <color theme="1"/>
      <name val="ＭＳ ゴシック"/>
      <family val="2"/>
      <charset val="128"/>
    </font>
    <font>
      <sz val="6"/>
      <name val="ＭＳ ゴシック"/>
      <family val="2"/>
      <charset val="128"/>
    </font>
    <font>
      <sz val="14"/>
      <color theme="1"/>
      <name val="ＭＳ ゴシック"/>
      <family val="2"/>
      <charset val="128"/>
    </font>
    <font>
      <sz val="14"/>
      <color theme="1"/>
      <name val="ＭＳ ゴシック"/>
      <family val="3"/>
      <charset val="128"/>
    </font>
    <font>
      <sz val="11"/>
      <color theme="1"/>
      <name val="ＭＳ 明朝"/>
      <family val="1"/>
      <charset val="128"/>
    </font>
    <font>
      <sz val="10"/>
      <color theme="1"/>
      <name val="ＭＳ ゴシック"/>
      <family val="3"/>
      <charset val="128"/>
    </font>
    <font>
      <b/>
      <sz val="11"/>
      <color theme="1"/>
      <name val="ＭＳ ゴシック"/>
      <family val="3"/>
      <charset val="128"/>
    </font>
    <font>
      <sz val="11"/>
      <color theme="1"/>
      <name val="ＭＳ ゴシック"/>
      <family val="3"/>
      <charset val="128"/>
    </font>
    <font>
      <sz val="12"/>
      <color theme="0"/>
      <name val="ＭＳ ゴシック"/>
      <family val="3"/>
      <charset val="128"/>
    </font>
    <font>
      <sz val="11"/>
      <color theme="0"/>
      <name val="ＭＳ ゴシック"/>
      <family val="3"/>
      <charset val="128"/>
    </font>
    <font>
      <sz val="18"/>
      <color theme="1"/>
      <name val="ＭＳ ゴシック"/>
      <family val="3"/>
      <charset val="128"/>
    </font>
    <font>
      <sz val="12"/>
      <color theme="1"/>
      <name val="ＭＳ ゴシック"/>
      <family val="3"/>
      <charset val="128"/>
    </font>
    <font>
      <b/>
      <sz val="14"/>
      <color indexed="81"/>
      <name val="MS P ゴシック"/>
      <family val="3"/>
      <charset val="128"/>
    </font>
    <font>
      <sz val="20"/>
      <color theme="1"/>
      <name val="ＭＳ ゴシック"/>
      <family val="3"/>
      <charset val="128"/>
    </font>
    <font>
      <b/>
      <sz val="14"/>
      <color theme="1"/>
      <name val="ＭＳ ゴシック"/>
      <family val="3"/>
      <charset val="128"/>
    </font>
    <font>
      <sz val="14"/>
      <color theme="0"/>
      <name val="ＭＳ ゴシック"/>
      <family val="3"/>
      <charset val="128"/>
    </font>
    <font>
      <sz val="18"/>
      <color theme="1"/>
      <name val="ＭＳ ゴシック"/>
      <family val="2"/>
      <charset val="128"/>
    </font>
    <font>
      <sz val="16"/>
      <color theme="1"/>
      <name val="ＭＳ ゴシック"/>
      <family val="3"/>
      <charset val="128"/>
    </font>
  </fonts>
  <fills count="4">
    <fill>
      <patternFill patternType="none"/>
    </fill>
    <fill>
      <patternFill patternType="gray125"/>
    </fill>
    <fill>
      <patternFill patternType="solid">
        <fgColor theme="1"/>
        <bgColor indexed="64"/>
      </patternFill>
    </fill>
    <fill>
      <patternFill patternType="solid">
        <fgColor rgb="FFFFFF00"/>
        <bgColor indexed="64"/>
      </patternFill>
    </fill>
  </fills>
  <borders count="25">
    <border>
      <left/>
      <right/>
      <top/>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right style="medium">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right/>
      <top/>
      <bottom style="medium">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25">
    <xf numFmtId="0" fontId="0" fillId="0" borderId="0" xfId="0">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wrapText="1"/>
    </xf>
    <xf numFmtId="0" fontId="5" fillId="0" borderId="0" xfId="0" applyFont="1" applyBorder="1" applyAlignment="1">
      <alignment horizontal="center" vertical="center" wrapText="1"/>
    </xf>
    <xf numFmtId="0" fontId="5" fillId="0" borderId="0" xfId="0" applyFont="1" applyBorder="1" applyAlignment="1">
      <alignment horizontal="right" vertical="center" wrapText="1"/>
    </xf>
    <xf numFmtId="9" fontId="5" fillId="0" borderId="0" xfId="0" applyNumberFormat="1" applyFont="1" applyBorder="1" applyAlignment="1">
      <alignment horizontal="right" vertical="center" wrapText="1"/>
    </xf>
    <xf numFmtId="177" fontId="0" fillId="0" borderId="0" xfId="0" applyNumberFormat="1">
      <alignment vertical="center"/>
    </xf>
    <xf numFmtId="0" fontId="8" fillId="0" borderId="0" xfId="0" applyFont="1" applyProtection="1">
      <alignment vertical="center"/>
    </xf>
    <xf numFmtId="0" fontId="4" fillId="0" borderId="4" xfId="0" applyFont="1" applyBorder="1" applyAlignment="1" applyProtection="1">
      <alignment vertical="center"/>
    </xf>
    <xf numFmtId="0" fontId="10" fillId="0" borderId="0" xfId="0" applyFont="1" applyFill="1" applyProtection="1">
      <alignment vertical="center"/>
    </xf>
    <xf numFmtId="0" fontId="6" fillId="0" borderId="0" xfId="0" applyFont="1" applyProtection="1">
      <alignment vertical="center"/>
    </xf>
    <xf numFmtId="0" fontId="11" fillId="0" borderId="0" xfId="0" applyFont="1" applyProtection="1">
      <alignment vertical="center"/>
    </xf>
    <xf numFmtId="0" fontId="11" fillId="0" borderId="0" xfId="0" applyFont="1" applyAlignment="1" applyProtection="1">
      <alignment vertical="center" shrinkToFit="1"/>
    </xf>
    <xf numFmtId="38" fontId="11" fillId="0" borderId="0" xfId="1" applyFont="1" applyAlignment="1" applyProtection="1">
      <alignment vertical="center" shrinkToFit="1"/>
    </xf>
    <xf numFmtId="0" fontId="0" fillId="0" borderId="0" xfId="0" applyProtection="1">
      <alignment vertical="center"/>
    </xf>
    <xf numFmtId="0" fontId="11" fillId="0" borderId="0" xfId="0" applyFont="1" applyAlignment="1" applyProtection="1">
      <alignment horizontal="center" vertical="center" shrinkToFit="1"/>
    </xf>
    <xf numFmtId="0" fontId="8" fillId="0" borderId="4" xfId="0" applyFont="1" applyBorder="1" applyProtection="1">
      <alignment vertical="center"/>
    </xf>
    <xf numFmtId="0" fontId="4" fillId="0" borderId="0" xfId="0" applyFont="1" applyAlignment="1" applyProtection="1">
      <alignment horizontal="center" vertical="center"/>
    </xf>
    <xf numFmtId="0" fontId="8" fillId="0" borderId="0" xfId="0" applyFont="1" applyBorder="1" applyProtection="1">
      <alignment vertical="center"/>
    </xf>
    <xf numFmtId="0" fontId="0" fillId="0" borderId="0" xfId="0" applyBorder="1" applyProtection="1">
      <alignment vertical="center"/>
    </xf>
    <xf numFmtId="0" fontId="11" fillId="0" borderId="13" xfId="0" applyFont="1" applyBorder="1" applyAlignment="1" applyProtection="1">
      <alignment horizontal="center" vertical="center"/>
    </xf>
    <xf numFmtId="0" fontId="4" fillId="0" borderId="0" xfId="0" applyFont="1" applyAlignment="1" applyProtection="1">
      <alignment horizontal="center" vertical="center"/>
    </xf>
    <xf numFmtId="0" fontId="4" fillId="0" borderId="0" xfId="0" applyFont="1" applyProtection="1">
      <alignment vertical="center"/>
    </xf>
    <xf numFmtId="0" fontId="16" fillId="0" borderId="0" xfId="0" applyFont="1" applyFill="1" applyProtection="1">
      <alignment vertical="center"/>
    </xf>
    <xf numFmtId="0" fontId="15" fillId="0" borderId="0" xfId="0" applyFont="1" applyProtection="1">
      <alignment vertical="center"/>
    </xf>
    <xf numFmtId="177" fontId="15" fillId="0" borderId="0" xfId="0" applyNumberFormat="1" applyFont="1" applyProtection="1">
      <alignment vertical="center"/>
    </xf>
    <xf numFmtId="0" fontId="17" fillId="0" borderId="2" xfId="0" applyFont="1" applyBorder="1" applyAlignment="1">
      <alignment horizontal="center" vertical="center"/>
    </xf>
    <xf numFmtId="177" fontId="4" fillId="0" borderId="0" xfId="0" applyNumberFormat="1" applyFont="1" applyAlignment="1" applyProtection="1">
      <alignment horizontal="center" vertical="center"/>
    </xf>
    <xf numFmtId="177" fontId="4" fillId="0" borderId="0" xfId="0" applyNumberFormat="1" applyFont="1" applyProtection="1">
      <alignment vertical="center"/>
    </xf>
    <xf numFmtId="177" fontId="8" fillId="0" borderId="0" xfId="0" applyNumberFormat="1" applyFont="1" applyBorder="1" applyAlignment="1" applyProtection="1">
      <alignment horizontal="center" vertical="center"/>
    </xf>
    <xf numFmtId="38" fontId="11" fillId="0" borderId="8" xfId="1" applyFont="1" applyBorder="1" applyAlignment="1" applyProtection="1">
      <alignment horizontal="center" vertical="center" shrinkToFit="1"/>
    </xf>
    <xf numFmtId="38" fontId="11" fillId="0" borderId="4" xfId="1" applyFont="1" applyBorder="1" applyAlignment="1" applyProtection="1">
      <alignment horizontal="center" vertical="center" shrinkToFit="1"/>
    </xf>
    <xf numFmtId="38" fontId="11" fillId="0" borderId="9" xfId="1" applyFont="1" applyBorder="1" applyAlignment="1" applyProtection="1">
      <alignment horizontal="center" vertical="center" shrinkToFit="1"/>
    </xf>
    <xf numFmtId="0" fontId="11" fillId="0" borderId="2" xfId="0" applyFont="1" applyBorder="1" applyAlignment="1" applyProtection="1">
      <alignment horizontal="center" vertical="center"/>
    </xf>
    <xf numFmtId="0" fontId="0" fillId="0" borderId="5" xfId="0" applyBorder="1" applyAlignment="1">
      <alignment horizontal="left" vertical="center" wrapText="1"/>
    </xf>
    <xf numFmtId="0" fontId="0" fillId="0" borderId="0" xfId="0" applyBorder="1" applyAlignment="1">
      <alignment horizontal="left" vertical="center" wrapText="1"/>
    </xf>
    <xf numFmtId="0" fontId="17" fillId="0" borderId="2" xfId="0" applyFont="1" applyBorder="1" applyAlignment="1">
      <alignment horizontal="center" vertical="center"/>
    </xf>
    <xf numFmtId="0" fontId="11" fillId="0" borderId="2" xfId="0" applyFont="1" applyBorder="1" applyAlignment="1">
      <alignment horizontal="center" vertical="center"/>
    </xf>
    <xf numFmtId="0" fontId="4" fillId="0" borderId="0" xfId="0" applyFont="1" applyAlignment="1" applyProtection="1">
      <alignment horizontal="center" vertical="center"/>
    </xf>
    <xf numFmtId="178" fontId="11" fillId="0" borderId="2" xfId="0" applyNumberFormat="1" applyFont="1" applyBorder="1" applyAlignment="1" applyProtection="1">
      <alignment horizontal="center" vertical="center" shrinkToFit="1"/>
    </xf>
    <xf numFmtId="0" fontId="4" fillId="0" borderId="6" xfId="0" applyFont="1" applyBorder="1" applyAlignment="1" applyProtection="1">
      <alignment horizontal="left" vertical="center"/>
    </xf>
    <xf numFmtId="0" fontId="4" fillId="0" borderId="3" xfId="0" applyFont="1" applyBorder="1" applyAlignment="1" applyProtection="1">
      <alignment horizontal="left" vertical="center"/>
    </xf>
    <xf numFmtId="0" fontId="4" fillId="0" borderId="7" xfId="0" applyFont="1" applyBorder="1" applyAlignment="1" applyProtection="1">
      <alignment horizontal="left" vertical="center"/>
    </xf>
    <xf numFmtId="0" fontId="4" fillId="0" borderId="6" xfId="0" applyFont="1" applyBorder="1" applyAlignment="1" applyProtection="1">
      <alignment horizontal="left" vertical="center" shrinkToFit="1"/>
    </xf>
    <xf numFmtId="0" fontId="4" fillId="0" borderId="3" xfId="0" applyFont="1" applyBorder="1" applyAlignment="1" applyProtection="1">
      <alignment horizontal="left" vertical="center" shrinkToFit="1"/>
    </xf>
    <xf numFmtId="0" fontId="4" fillId="0" borderId="7" xfId="0" applyFont="1" applyBorder="1" applyAlignment="1" applyProtection="1">
      <alignment horizontal="left" vertical="center" shrinkToFit="1"/>
    </xf>
    <xf numFmtId="0" fontId="4" fillId="0" borderId="17" xfId="0" applyFont="1" applyBorder="1" applyAlignment="1" applyProtection="1">
      <alignment horizontal="right" vertical="center" wrapText="1"/>
    </xf>
    <xf numFmtId="0" fontId="4" fillId="0" borderId="1" xfId="0" applyFont="1" applyBorder="1" applyAlignment="1" applyProtection="1">
      <alignment horizontal="right" vertical="center" wrapText="1"/>
    </xf>
    <xf numFmtId="0" fontId="4" fillId="0" borderId="8" xfId="0" applyFont="1" applyBorder="1" applyAlignment="1" applyProtection="1">
      <alignment horizontal="center" vertical="center" wrapText="1"/>
    </xf>
    <xf numFmtId="0" fontId="4" fillId="0" borderId="4" xfId="0" applyFont="1" applyBorder="1" applyAlignment="1" applyProtection="1">
      <alignment horizontal="center" vertical="center" wrapText="1"/>
    </xf>
    <xf numFmtId="0" fontId="4" fillId="0" borderId="9" xfId="0" applyFont="1" applyBorder="1" applyAlignment="1" applyProtection="1">
      <alignment horizontal="center" vertical="center" wrapText="1"/>
    </xf>
    <xf numFmtId="0" fontId="4" fillId="0" borderId="8" xfId="0" applyFont="1" applyBorder="1" applyAlignment="1" applyProtection="1">
      <alignment horizontal="right" vertical="center" wrapText="1"/>
    </xf>
    <xf numFmtId="0" fontId="4" fillId="0" borderId="4" xfId="0" applyFont="1" applyBorder="1" applyAlignment="1" applyProtection="1">
      <alignment horizontal="right" vertical="center" wrapText="1"/>
    </xf>
    <xf numFmtId="0" fontId="4" fillId="0" borderId="9" xfId="0" applyFont="1" applyBorder="1" applyAlignment="1" applyProtection="1">
      <alignment horizontal="right" vertical="center" wrapText="1"/>
    </xf>
    <xf numFmtId="0" fontId="7" fillId="0" borderId="2" xfId="0" applyFont="1" applyBorder="1" applyAlignment="1" applyProtection="1">
      <alignment horizontal="center" vertical="center" wrapText="1"/>
    </xf>
    <xf numFmtId="176" fontId="11" fillId="0" borderId="8" xfId="0" applyNumberFormat="1" applyFont="1" applyBorder="1" applyAlignment="1" applyProtection="1">
      <alignment horizontal="center" vertical="center" shrinkToFit="1"/>
    </xf>
    <xf numFmtId="176" fontId="11" fillId="0" borderId="9" xfId="0" applyNumberFormat="1" applyFont="1" applyBorder="1" applyAlignment="1" applyProtection="1">
      <alignment horizontal="center" vertical="center" shrinkToFit="1"/>
    </xf>
    <xf numFmtId="0" fontId="15" fillId="0" borderId="2" xfId="0" applyFont="1" applyBorder="1" applyAlignment="1" applyProtection="1">
      <alignment horizontal="center" vertical="center"/>
    </xf>
    <xf numFmtId="177" fontId="15" fillId="0" borderId="6" xfId="0" applyNumberFormat="1" applyFont="1" applyBorder="1" applyAlignment="1" applyProtection="1">
      <alignment horizontal="right" vertical="center"/>
    </xf>
    <xf numFmtId="177" fontId="15" fillId="0" borderId="7" xfId="0" applyNumberFormat="1" applyFont="1" applyBorder="1" applyAlignment="1" applyProtection="1">
      <alignment horizontal="right" vertical="center"/>
    </xf>
    <xf numFmtId="177" fontId="15" fillId="0" borderId="12" xfId="0" applyNumberFormat="1" applyFont="1" applyBorder="1" applyAlignment="1" applyProtection="1">
      <alignment horizontal="right" vertical="center"/>
    </xf>
    <xf numFmtId="177" fontId="15" fillId="0" borderId="18" xfId="0" applyNumberFormat="1" applyFont="1" applyBorder="1" applyAlignment="1" applyProtection="1">
      <alignment horizontal="right" vertical="center"/>
    </xf>
    <xf numFmtId="177" fontId="15" fillId="0" borderId="13" xfId="0" applyNumberFormat="1" applyFont="1" applyBorder="1" applyAlignment="1" applyProtection="1">
      <alignment horizontal="right" vertical="center"/>
    </xf>
    <xf numFmtId="0" fontId="15" fillId="0" borderId="12" xfId="0" applyFont="1" applyBorder="1" applyAlignment="1" applyProtection="1">
      <alignment horizontal="center" vertical="center" wrapText="1"/>
    </xf>
    <xf numFmtId="0" fontId="15" fillId="0" borderId="18" xfId="0" applyFont="1" applyBorder="1" applyAlignment="1" applyProtection="1">
      <alignment horizontal="center" vertical="center"/>
    </xf>
    <xf numFmtId="0" fontId="15" fillId="0" borderId="13" xfId="0" applyFont="1" applyBorder="1" applyAlignment="1" applyProtection="1">
      <alignment horizontal="center" vertical="center"/>
    </xf>
    <xf numFmtId="0" fontId="15" fillId="0" borderId="13" xfId="0" applyFont="1" applyBorder="1" applyAlignment="1" applyProtection="1">
      <alignment horizontal="center" vertical="center" wrapText="1"/>
    </xf>
    <xf numFmtId="0" fontId="4" fillId="0" borderId="6" xfId="0" applyFont="1" applyBorder="1" applyAlignment="1" applyProtection="1">
      <alignment horizontal="center" vertical="center"/>
    </xf>
    <xf numFmtId="0" fontId="4" fillId="0" borderId="7" xfId="0" applyFont="1" applyBorder="1" applyAlignment="1" applyProtection="1">
      <alignment horizontal="center" vertical="center"/>
    </xf>
    <xf numFmtId="38" fontId="11" fillId="0" borderId="16" xfId="1" applyFont="1" applyBorder="1" applyAlignment="1" applyProtection="1">
      <alignment horizontal="center" vertical="center" shrinkToFit="1"/>
      <protection locked="0"/>
    </xf>
    <xf numFmtId="38" fontId="11" fillId="0" borderId="11" xfId="1" applyFont="1" applyBorder="1" applyAlignment="1" applyProtection="1">
      <alignment horizontal="center" vertical="center" shrinkToFit="1"/>
      <protection locked="0"/>
    </xf>
    <xf numFmtId="38" fontId="11" fillId="0" borderId="5" xfId="1" applyFont="1" applyBorder="1" applyAlignment="1" applyProtection="1">
      <alignment horizontal="center" vertical="center" shrinkToFit="1"/>
      <protection locked="0"/>
    </xf>
    <xf numFmtId="38" fontId="11" fillId="0" borderId="0" xfId="1" applyFont="1" applyBorder="1" applyAlignment="1" applyProtection="1">
      <alignment horizontal="center" vertical="center" shrinkToFit="1"/>
      <protection locked="0"/>
    </xf>
    <xf numFmtId="38" fontId="11" fillId="0" borderId="10" xfId="1" applyFont="1" applyBorder="1" applyAlignment="1" applyProtection="1">
      <alignment horizontal="center" vertical="center" shrinkToFit="1"/>
      <protection locked="0"/>
    </xf>
    <xf numFmtId="38" fontId="11" fillId="0" borderId="5" xfId="1" applyFont="1" applyBorder="1" applyAlignment="1" applyProtection="1">
      <alignment horizontal="center" vertical="center" shrinkToFit="1"/>
    </xf>
    <xf numFmtId="38" fontId="11" fillId="0" borderId="0" xfId="1" applyFont="1" applyBorder="1" applyAlignment="1" applyProtection="1">
      <alignment horizontal="center" vertical="center" shrinkToFit="1"/>
    </xf>
    <xf numFmtId="38" fontId="11" fillId="0" borderId="10" xfId="1" applyFont="1" applyBorder="1" applyAlignment="1" applyProtection="1">
      <alignment horizontal="center" vertical="center" shrinkToFit="1"/>
    </xf>
    <xf numFmtId="0" fontId="15" fillId="0" borderId="14" xfId="0" applyFont="1" applyBorder="1" applyAlignment="1" applyProtection="1">
      <alignment horizontal="left" vertical="center"/>
    </xf>
    <xf numFmtId="0" fontId="4" fillId="0" borderId="15" xfId="0" applyFont="1" applyBorder="1" applyAlignment="1" applyProtection="1">
      <alignment horizontal="left" vertical="center"/>
    </xf>
    <xf numFmtId="0" fontId="15" fillId="0" borderId="2" xfId="0" applyFont="1" applyBorder="1" applyAlignment="1" applyProtection="1">
      <alignment horizontal="center" vertical="center" wrapText="1"/>
    </xf>
    <xf numFmtId="0" fontId="14" fillId="0" borderId="0" xfId="0" applyFont="1" applyAlignment="1" applyProtection="1">
      <alignment horizontal="center" vertical="center"/>
    </xf>
    <xf numFmtId="0" fontId="4" fillId="0" borderId="2" xfId="0" applyFont="1" applyBorder="1" applyAlignment="1" applyProtection="1">
      <alignment horizontal="left" vertical="center" wrapText="1"/>
    </xf>
    <xf numFmtId="0" fontId="4" fillId="0" borderId="12" xfId="0" applyFont="1" applyBorder="1" applyAlignment="1" applyProtection="1">
      <alignment horizontal="left" vertical="center" wrapText="1"/>
    </xf>
    <xf numFmtId="0" fontId="12" fillId="0" borderId="4" xfId="0" applyFont="1" applyBorder="1" applyAlignment="1" applyProtection="1">
      <alignment horizontal="center" vertical="center" shrinkToFit="1"/>
      <protection locked="0"/>
    </xf>
    <xf numFmtId="0" fontId="12" fillId="0" borderId="18" xfId="0" applyFont="1" applyBorder="1" applyAlignment="1" applyProtection="1">
      <alignment horizontal="center" vertical="center" shrinkToFit="1"/>
      <protection locked="0"/>
    </xf>
    <xf numFmtId="0" fontId="16" fillId="2" borderId="0" xfId="0" applyFont="1" applyFill="1" applyAlignment="1" applyProtection="1">
      <alignment horizontal="center" vertical="center"/>
    </xf>
    <xf numFmtId="177" fontId="15" fillId="0" borderId="6" xfId="0" applyNumberFormat="1" applyFont="1" applyBorder="1" applyAlignment="1" applyProtection="1">
      <alignment horizontal="right" vertical="center" shrinkToFit="1"/>
      <protection locked="0"/>
    </xf>
    <xf numFmtId="177" fontId="15" fillId="0" borderId="7" xfId="0" applyNumberFormat="1" applyFont="1" applyBorder="1" applyAlignment="1" applyProtection="1">
      <alignment horizontal="right" vertical="center" shrinkToFit="1"/>
      <protection locked="0"/>
    </xf>
    <xf numFmtId="0" fontId="18" fillId="0" borderId="0" xfId="0" applyFont="1" applyAlignment="1" applyProtection="1">
      <alignment horizontal="left" vertical="center"/>
    </xf>
    <xf numFmtId="20" fontId="4" fillId="0" borderId="8" xfId="0" applyNumberFormat="1" applyFont="1" applyBorder="1" applyAlignment="1" applyProtection="1">
      <alignment horizontal="right" vertical="center" wrapText="1"/>
    </xf>
    <xf numFmtId="20" fontId="4" fillId="0" borderId="9" xfId="0" applyNumberFormat="1" applyFont="1" applyBorder="1" applyAlignment="1" applyProtection="1">
      <alignment horizontal="right" vertical="center" wrapText="1"/>
    </xf>
    <xf numFmtId="38" fontId="11" fillId="3" borderId="16" xfId="1" applyFont="1" applyFill="1" applyBorder="1" applyAlignment="1" applyProtection="1">
      <alignment horizontal="center" vertical="center" shrinkToFit="1"/>
      <protection locked="0"/>
    </xf>
    <xf numFmtId="38" fontId="11" fillId="3" borderId="11" xfId="1" applyFont="1" applyFill="1" applyBorder="1" applyAlignment="1" applyProtection="1">
      <alignment horizontal="center" vertical="center" shrinkToFit="1"/>
      <protection locked="0"/>
    </xf>
    <xf numFmtId="38" fontId="11" fillId="3" borderId="5" xfId="1" applyFont="1" applyFill="1" applyBorder="1" applyAlignment="1" applyProtection="1">
      <alignment horizontal="center" vertical="center" shrinkToFit="1"/>
      <protection locked="0"/>
    </xf>
    <xf numFmtId="38" fontId="11" fillId="3" borderId="0" xfId="1" applyFont="1" applyFill="1" applyBorder="1" applyAlignment="1" applyProtection="1">
      <alignment horizontal="center" vertical="center" shrinkToFit="1"/>
      <protection locked="0"/>
    </xf>
    <xf numFmtId="38" fontId="11" fillId="3" borderId="10" xfId="1" applyFont="1" applyFill="1" applyBorder="1" applyAlignment="1" applyProtection="1">
      <alignment horizontal="center" vertical="center" shrinkToFit="1"/>
      <protection locked="0"/>
    </xf>
    <xf numFmtId="38" fontId="11" fillId="0" borderId="5" xfId="1" applyFont="1" applyFill="1" applyBorder="1" applyAlignment="1" applyProtection="1">
      <alignment horizontal="center" vertical="center" shrinkToFit="1"/>
    </xf>
    <xf numFmtId="38" fontId="11" fillId="0" borderId="0" xfId="1" applyFont="1" applyFill="1" applyBorder="1" applyAlignment="1" applyProtection="1">
      <alignment horizontal="center" vertical="center" shrinkToFit="1"/>
    </xf>
    <xf numFmtId="38" fontId="11" fillId="0" borderId="10" xfId="1" applyFont="1" applyFill="1" applyBorder="1" applyAlignment="1" applyProtection="1">
      <alignment horizontal="center" vertical="center" shrinkToFit="1"/>
    </xf>
    <xf numFmtId="177" fontId="4" fillId="3" borderId="19" xfId="0" applyNumberFormat="1" applyFont="1" applyFill="1" applyBorder="1" applyAlignment="1" applyProtection="1">
      <alignment horizontal="center" vertical="center" wrapText="1"/>
      <protection locked="0"/>
    </xf>
    <xf numFmtId="177" fontId="4" fillId="3" borderId="20" xfId="0" applyNumberFormat="1" applyFont="1" applyFill="1" applyBorder="1" applyAlignment="1" applyProtection="1">
      <alignment horizontal="center" vertical="center" wrapText="1"/>
      <protection locked="0"/>
    </xf>
    <xf numFmtId="177" fontId="4" fillId="3" borderId="21" xfId="0" applyNumberFormat="1" applyFont="1" applyFill="1" applyBorder="1" applyAlignment="1" applyProtection="1">
      <alignment horizontal="center" vertical="center" wrapText="1"/>
      <protection locked="0"/>
    </xf>
    <xf numFmtId="177" fontId="4" fillId="3" borderId="22" xfId="0" applyNumberFormat="1" applyFont="1" applyFill="1" applyBorder="1" applyAlignment="1" applyProtection="1">
      <alignment horizontal="center" vertical="center" wrapText="1"/>
      <protection locked="0"/>
    </xf>
    <xf numFmtId="0" fontId="4" fillId="3" borderId="18" xfId="0" applyFont="1" applyFill="1" applyBorder="1" applyAlignment="1" applyProtection="1">
      <alignment horizontal="left" vertical="center" shrinkToFit="1"/>
      <protection locked="0"/>
    </xf>
    <xf numFmtId="177" fontId="15" fillId="3" borderId="6" xfId="0" applyNumberFormat="1" applyFont="1" applyFill="1" applyBorder="1" applyAlignment="1" applyProtection="1">
      <alignment horizontal="right" vertical="center"/>
      <protection locked="0"/>
    </xf>
    <xf numFmtId="177" fontId="15" fillId="3" borderId="7" xfId="0" applyNumberFormat="1" applyFont="1" applyFill="1" applyBorder="1" applyAlignment="1" applyProtection="1">
      <alignment horizontal="right" vertical="center"/>
      <protection locked="0"/>
    </xf>
    <xf numFmtId="0" fontId="14" fillId="0" borderId="0" xfId="0" applyFont="1" applyBorder="1" applyAlignment="1" applyProtection="1">
      <alignment horizontal="center" vertical="center"/>
    </xf>
    <xf numFmtId="10" fontId="11" fillId="0" borderId="2" xfId="0" applyNumberFormat="1" applyFont="1" applyBorder="1" applyAlignment="1" applyProtection="1">
      <alignment horizontal="center" vertical="center" shrinkToFit="1"/>
    </xf>
    <xf numFmtId="0" fontId="4" fillId="3" borderId="4" xfId="0" applyFont="1" applyFill="1" applyBorder="1" applyAlignment="1" applyProtection="1">
      <alignment horizontal="left" vertical="center" shrinkToFit="1"/>
    </xf>
    <xf numFmtId="0" fontId="9" fillId="2" borderId="0" xfId="0" applyFont="1" applyFill="1" applyAlignment="1" applyProtection="1">
      <alignment horizontal="center" vertical="center"/>
    </xf>
    <xf numFmtId="177" fontId="15" fillId="0" borderId="6" xfId="0" applyNumberFormat="1" applyFont="1" applyBorder="1" applyAlignment="1" applyProtection="1">
      <alignment horizontal="right" vertical="center"/>
      <protection locked="0"/>
    </xf>
    <xf numFmtId="177" fontId="15" fillId="0" borderId="7" xfId="0" applyNumberFormat="1" applyFont="1" applyBorder="1" applyAlignment="1" applyProtection="1">
      <alignment horizontal="right" vertical="center"/>
      <protection locked="0"/>
    </xf>
    <xf numFmtId="55" fontId="0" fillId="0" borderId="0" xfId="0" applyNumberFormat="1">
      <alignment vertical="center"/>
    </xf>
    <xf numFmtId="0" fontId="0" fillId="0" borderId="0" xfId="0" applyAlignment="1">
      <alignment horizontal="right" vertical="center"/>
    </xf>
    <xf numFmtId="0" fontId="4" fillId="0" borderId="14" xfId="0" applyFont="1" applyBorder="1" applyAlignment="1" applyProtection="1">
      <alignment horizontal="center" vertical="center" wrapText="1"/>
    </xf>
    <xf numFmtId="0" fontId="4" fillId="0" borderId="23" xfId="0" applyFont="1" applyBorder="1" applyAlignment="1" applyProtection="1">
      <alignment horizontal="center" vertical="center"/>
    </xf>
    <xf numFmtId="177" fontId="4" fillId="0" borderId="23" xfId="0" applyNumberFormat="1" applyFont="1" applyBorder="1" applyAlignment="1" applyProtection="1">
      <alignment horizontal="right" vertical="center" shrinkToFit="1"/>
      <protection locked="0"/>
    </xf>
    <xf numFmtId="177" fontId="4" fillId="0" borderId="15" xfId="0" applyNumberFormat="1" applyFont="1" applyBorder="1" applyAlignment="1" applyProtection="1">
      <alignment horizontal="right" vertical="center" shrinkToFit="1"/>
      <protection locked="0"/>
    </xf>
    <xf numFmtId="0" fontId="4" fillId="0" borderId="17" xfId="0" applyFont="1" applyBorder="1" applyAlignment="1" applyProtection="1">
      <alignment horizontal="center" vertical="center"/>
    </xf>
    <xf numFmtId="0" fontId="4" fillId="0" borderId="24" xfId="0" applyFont="1" applyBorder="1" applyAlignment="1" applyProtection="1">
      <alignment horizontal="center" vertical="center"/>
    </xf>
    <xf numFmtId="177" fontId="4" fillId="0" borderId="24" xfId="0" applyNumberFormat="1" applyFont="1" applyBorder="1" applyAlignment="1" applyProtection="1">
      <alignment horizontal="right" vertical="center" shrinkToFit="1"/>
      <protection locked="0"/>
    </xf>
    <xf numFmtId="177" fontId="4" fillId="0" borderId="1" xfId="0" applyNumberFormat="1" applyFont="1" applyBorder="1" applyAlignment="1" applyProtection="1">
      <alignment horizontal="right" vertical="center" shrinkToFit="1"/>
      <protection locked="0"/>
    </xf>
    <xf numFmtId="0" fontId="4" fillId="0" borderId="15" xfId="0" applyFont="1" applyBorder="1" applyAlignment="1" applyProtection="1">
      <alignment horizontal="center" vertical="center"/>
    </xf>
    <xf numFmtId="0" fontId="4" fillId="0" borderId="1" xfId="0" applyFont="1" applyBorder="1" applyAlignment="1" applyProtection="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V64"/>
  <sheetViews>
    <sheetView showGridLines="0" tabSelected="1" view="pageBreakPreview" zoomScaleNormal="100" zoomScaleSheetLayoutView="100" workbookViewId="0">
      <selection activeCell="G8" sqref="G8"/>
    </sheetView>
  </sheetViews>
  <sheetFormatPr defaultColWidth="9" defaultRowHeight="13.5"/>
  <cols>
    <col min="1" max="2" width="9.375" style="8" customWidth="1"/>
    <col min="3" max="3" width="3.125" style="8" customWidth="1"/>
    <col min="4" max="5" width="10.125" style="8" customWidth="1"/>
    <col min="6" max="6" width="9.125" style="8" customWidth="1"/>
    <col min="7" max="8" width="6.25" style="8" customWidth="1"/>
    <col min="9" max="9" width="13.25" style="8" bestFit="1" customWidth="1"/>
    <col min="10" max="11" width="9.125" style="8" customWidth="1"/>
    <col min="12" max="12" width="2.5" style="8" customWidth="1"/>
    <col min="13" max="13" width="11.75" style="8" customWidth="1"/>
    <col min="14" max="14" width="6.875" style="8" customWidth="1"/>
    <col min="15" max="15" width="9.875" style="8" customWidth="1"/>
    <col min="16" max="16" width="6.25" style="8" customWidth="1"/>
    <col min="17" max="17" width="12.5" style="8" customWidth="1"/>
    <col min="18" max="18" width="6.25" style="8" customWidth="1"/>
    <col min="19" max="19" width="9" style="8"/>
    <col min="20" max="20" width="21.875" style="8" hidden="1" customWidth="1"/>
    <col min="21" max="21" width="11.625" style="8" bestFit="1" customWidth="1"/>
    <col min="22" max="16384" width="9" style="8"/>
  </cols>
  <sheetData>
    <row r="2" spans="1:21" ht="24">
      <c r="A2" s="81" t="s">
        <v>28</v>
      </c>
      <c r="B2" s="81"/>
      <c r="C2" s="81"/>
      <c r="D2" s="81"/>
      <c r="E2" s="81"/>
      <c r="F2" s="81"/>
      <c r="G2" s="81"/>
      <c r="H2" s="81"/>
      <c r="I2" s="81"/>
      <c r="J2" s="81"/>
      <c r="K2" s="81"/>
      <c r="L2" s="81"/>
      <c r="M2" s="81"/>
      <c r="N2" s="81"/>
      <c r="O2" s="81"/>
      <c r="P2" s="81"/>
      <c r="Q2" s="81"/>
      <c r="R2" s="81"/>
    </row>
    <row r="3" spans="1:21" ht="18" thickBot="1">
      <c r="A3" s="22"/>
      <c r="B3" s="22"/>
      <c r="C3" s="22"/>
      <c r="D3" s="22"/>
      <c r="E3" s="22"/>
      <c r="F3" s="22"/>
      <c r="G3" s="22"/>
      <c r="H3" s="22"/>
      <c r="I3" s="22"/>
      <c r="J3" s="22"/>
      <c r="K3" s="22"/>
      <c r="L3" s="22"/>
      <c r="M3" s="22"/>
      <c r="N3" s="22"/>
      <c r="O3" s="22"/>
      <c r="P3" s="22"/>
      <c r="Q3" s="22"/>
      <c r="R3" s="22"/>
    </row>
    <row r="4" spans="1:21" ht="26.25" customHeight="1">
      <c r="A4" s="22"/>
      <c r="B4" s="115" t="s">
        <v>39</v>
      </c>
      <c r="C4" s="116"/>
      <c r="D4" s="123"/>
      <c r="E4" s="117" t="s">
        <v>38</v>
      </c>
      <c r="F4" s="117"/>
      <c r="G4" s="118"/>
      <c r="H4" s="22"/>
      <c r="I4" s="22"/>
      <c r="J4" s="22"/>
      <c r="K4" s="22"/>
      <c r="L4" s="22"/>
      <c r="M4" s="9" t="s">
        <v>17</v>
      </c>
      <c r="N4" s="84"/>
      <c r="O4" s="84"/>
      <c r="P4" s="84"/>
      <c r="Q4" s="84"/>
      <c r="R4" s="84"/>
    </row>
    <row r="5" spans="1:21" ht="26.25" customHeight="1" thickBot="1">
      <c r="A5" s="22"/>
      <c r="B5" s="119"/>
      <c r="C5" s="120"/>
      <c r="D5" s="124"/>
      <c r="E5" s="121"/>
      <c r="F5" s="121"/>
      <c r="G5" s="122"/>
      <c r="H5" s="22"/>
      <c r="I5" s="28"/>
      <c r="J5" s="22"/>
      <c r="K5" s="22"/>
      <c r="L5" s="22"/>
      <c r="M5" s="9" t="s">
        <v>18</v>
      </c>
      <c r="N5" s="85"/>
      <c r="O5" s="85"/>
      <c r="P5" s="85"/>
      <c r="Q5" s="85"/>
      <c r="R5" s="85"/>
    </row>
    <row r="6" spans="1:21" s="23" customFormat="1" ht="17.25">
      <c r="A6" s="86" t="s">
        <v>33</v>
      </c>
      <c r="B6" s="86"/>
      <c r="C6" s="24"/>
      <c r="D6" s="24"/>
      <c r="T6" s="29" t="e">
        <f>IF(OR(E4="",D9=""),"",DATE(YEAR(E4),MONTH(D9),DAY(E4)))</f>
        <v>#VALUE!</v>
      </c>
      <c r="U6" s="30" t="e">
        <f>IF(OR(E4="",D9=""),"",DATE(YEAR(E4),MONTH(D9),DAY(E4)))</f>
        <v>#VALUE!</v>
      </c>
    </row>
    <row r="7" spans="1:21" ht="18.75">
      <c r="M7" s="89" t="s">
        <v>37</v>
      </c>
      <c r="N7" s="89"/>
      <c r="O7" s="89"/>
      <c r="P7" s="89"/>
      <c r="Q7" s="89"/>
      <c r="R7" s="89"/>
      <c r="T7" s="29" t="e">
        <f>IF(OR(E4="",D9=""),"",EDATE(T6,1))</f>
        <v>#VALUE!</v>
      </c>
      <c r="U7" s="30" t="e">
        <f>IF(OR(E4="",D9=""),"",EDATE(U6,1))</f>
        <v>#VALUE!</v>
      </c>
    </row>
    <row r="8" spans="1:21" s="23" customFormat="1" ht="17.25">
      <c r="A8" s="23" t="s">
        <v>0</v>
      </c>
      <c r="T8" s="23" t="e">
        <f>IF(OR(E4="",D9=""),"",EDATE(T7,1))</f>
        <v>#VALUE!</v>
      </c>
      <c r="U8" s="30" t="e">
        <f>IF(OR(E4="",D9=""),"",EDATE(U7,1))</f>
        <v>#VALUE!</v>
      </c>
    </row>
    <row r="9" spans="1:21" s="23" customFormat="1" ht="44.25" customHeight="1" thickBot="1">
      <c r="A9" s="58" t="s">
        <v>1</v>
      </c>
      <c r="B9" s="58"/>
      <c r="C9" s="25"/>
      <c r="D9" s="87" t="s">
        <v>38</v>
      </c>
      <c r="E9" s="88"/>
      <c r="F9" s="26"/>
      <c r="G9" s="61" t="str">
        <f>IF(D9="年　　　月","年　　　月",EDATE(D9,1))</f>
        <v>年　　　月</v>
      </c>
      <c r="H9" s="62"/>
      <c r="I9" s="63"/>
      <c r="J9" s="61" t="str">
        <f>IF(D9="年　　　月","年　　　月",EDATE(D9,2))</f>
        <v>年　　　月</v>
      </c>
      <c r="K9" s="62"/>
      <c r="L9" s="63"/>
      <c r="M9" s="64" t="s">
        <v>14</v>
      </c>
      <c r="N9" s="65"/>
      <c r="O9" s="66"/>
      <c r="Q9" s="80" t="s">
        <v>2</v>
      </c>
      <c r="R9" s="80"/>
    </row>
    <row r="10" spans="1:21" s="23" customFormat="1" ht="18" customHeight="1">
      <c r="A10" s="55" t="s">
        <v>19</v>
      </c>
      <c r="B10" s="55"/>
      <c r="D10" s="78" t="s">
        <v>8</v>
      </c>
      <c r="E10" s="79"/>
      <c r="G10" s="41" t="s">
        <v>9</v>
      </c>
      <c r="H10" s="42"/>
      <c r="I10" s="43"/>
      <c r="J10" s="41" t="s">
        <v>10</v>
      </c>
      <c r="K10" s="42"/>
      <c r="L10" s="43"/>
      <c r="M10" s="41" t="s">
        <v>20</v>
      </c>
      <c r="N10" s="42"/>
      <c r="O10" s="43"/>
      <c r="Q10" s="68" t="s">
        <v>21</v>
      </c>
      <c r="R10" s="69"/>
      <c r="U10" s="30" t="str">
        <f>IF(OR(F5="",I21=""),"",EDATE(U7,-1))</f>
        <v/>
      </c>
    </row>
    <row r="11" spans="1:21" s="12" customFormat="1" ht="21">
      <c r="A11" s="55"/>
      <c r="B11" s="55"/>
      <c r="D11" s="70"/>
      <c r="E11" s="71"/>
      <c r="F11" s="13"/>
      <c r="G11" s="72"/>
      <c r="H11" s="73"/>
      <c r="I11" s="74"/>
      <c r="J11" s="72"/>
      <c r="K11" s="73"/>
      <c r="L11" s="74"/>
      <c r="M11" s="75" t="str">
        <f>IF(OR(G11="",J11=""),"",G11+J11)</f>
        <v/>
      </c>
      <c r="N11" s="76"/>
      <c r="O11" s="77"/>
      <c r="P11" s="13"/>
      <c r="Q11" s="75" t="str">
        <f>IF(OR(D11="",M11=""),"",D11+M11)</f>
        <v/>
      </c>
      <c r="R11" s="77"/>
    </row>
    <row r="12" spans="1:21" s="23" customFormat="1" ht="18" thickBot="1">
      <c r="A12" s="55"/>
      <c r="B12" s="55"/>
      <c r="D12" s="47" t="s">
        <v>16</v>
      </c>
      <c r="E12" s="48"/>
      <c r="G12" s="49" t="s">
        <v>5</v>
      </c>
      <c r="H12" s="50"/>
      <c r="I12" s="51"/>
      <c r="J12" s="52" t="s">
        <v>16</v>
      </c>
      <c r="K12" s="53"/>
      <c r="L12" s="54"/>
      <c r="M12" s="52" t="s">
        <v>5</v>
      </c>
      <c r="N12" s="53"/>
      <c r="O12" s="54"/>
      <c r="Q12" s="52" t="s">
        <v>16</v>
      </c>
      <c r="R12" s="54"/>
    </row>
    <row r="14" spans="1:21" s="23" customFormat="1" ht="17.25">
      <c r="A14" s="23" t="s">
        <v>3</v>
      </c>
    </row>
    <row r="15" spans="1:21" s="23" customFormat="1" ht="39.75" customHeight="1" thickBot="1">
      <c r="A15" s="58" t="s">
        <v>29</v>
      </c>
      <c r="B15" s="58"/>
      <c r="D15" s="111" t="s">
        <v>38</v>
      </c>
      <c r="E15" s="112"/>
      <c r="F15" s="26"/>
      <c r="G15" s="61" t="str">
        <f>IF(D15="年　　　月","年　　　月",EDATE(D15,1))</f>
        <v>年　　　月</v>
      </c>
      <c r="H15" s="62"/>
      <c r="I15" s="63"/>
      <c r="J15" s="61" t="str">
        <f>IF(D15="年　　　月","年　　　月",EDATE(D15,2))</f>
        <v>年　　　月</v>
      </c>
      <c r="K15" s="62"/>
      <c r="L15" s="63"/>
      <c r="M15" s="64" t="s">
        <v>13</v>
      </c>
      <c r="N15" s="65"/>
      <c r="O15" s="66"/>
      <c r="P15" s="25"/>
      <c r="Q15" s="64" t="s">
        <v>2</v>
      </c>
      <c r="R15" s="67"/>
    </row>
    <row r="16" spans="1:21" s="23" customFormat="1" ht="14.25" customHeight="1">
      <c r="A16" s="55" t="s">
        <v>19</v>
      </c>
      <c r="B16" s="55"/>
      <c r="D16" s="78" t="s">
        <v>7</v>
      </c>
      <c r="E16" s="79"/>
      <c r="G16" s="41" t="s">
        <v>22</v>
      </c>
      <c r="H16" s="42"/>
      <c r="I16" s="43"/>
      <c r="J16" s="41" t="s">
        <v>11</v>
      </c>
      <c r="K16" s="42"/>
      <c r="L16" s="43"/>
      <c r="M16" s="41" t="s">
        <v>23</v>
      </c>
      <c r="N16" s="42"/>
      <c r="O16" s="43"/>
      <c r="Q16" s="68" t="s">
        <v>24</v>
      </c>
      <c r="R16" s="69"/>
    </row>
    <row r="17" spans="1:22" s="12" customFormat="1" ht="21">
      <c r="A17" s="55"/>
      <c r="B17" s="55"/>
      <c r="D17" s="70"/>
      <c r="E17" s="71"/>
      <c r="F17" s="14"/>
      <c r="G17" s="72"/>
      <c r="H17" s="73"/>
      <c r="I17" s="74"/>
      <c r="J17" s="72"/>
      <c r="K17" s="73"/>
      <c r="L17" s="74"/>
      <c r="M17" s="75" t="str">
        <f>IF(OR(G17="",J17=""),"",G17+J17)</f>
        <v/>
      </c>
      <c r="N17" s="76"/>
      <c r="O17" s="77"/>
      <c r="P17" s="14"/>
      <c r="Q17" s="75" t="str">
        <f>IF(OR(D17="",M17=""),"",D17+M17)</f>
        <v/>
      </c>
      <c r="R17" s="77"/>
    </row>
    <row r="18" spans="1:22" s="23" customFormat="1" ht="18" thickBot="1">
      <c r="A18" s="55"/>
      <c r="B18" s="55"/>
      <c r="D18" s="47" t="s">
        <v>16</v>
      </c>
      <c r="E18" s="48"/>
      <c r="G18" s="49" t="s">
        <v>5</v>
      </c>
      <c r="H18" s="50"/>
      <c r="I18" s="51"/>
      <c r="J18" s="52" t="s">
        <v>16</v>
      </c>
      <c r="K18" s="53"/>
      <c r="L18" s="54"/>
      <c r="M18" s="52" t="s">
        <v>5</v>
      </c>
      <c r="N18" s="53"/>
      <c r="O18" s="54"/>
      <c r="Q18" s="52" t="s">
        <v>16</v>
      </c>
      <c r="R18" s="54"/>
    </row>
    <row r="20" spans="1:22">
      <c r="B20" s="11"/>
    </row>
    <row r="22" spans="1:22" s="23" customFormat="1" ht="17.25">
      <c r="A22" s="23" t="s">
        <v>4</v>
      </c>
      <c r="J22" s="23" t="s">
        <v>15</v>
      </c>
    </row>
    <row r="24" spans="1:22" s="23" customFormat="1" ht="13.5" customHeight="1">
      <c r="A24" s="41" t="s">
        <v>7</v>
      </c>
      <c r="B24" s="43"/>
      <c r="D24" s="41" t="s">
        <v>8</v>
      </c>
      <c r="E24" s="43"/>
      <c r="G24" s="55" t="s">
        <v>25</v>
      </c>
      <c r="H24" s="55"/>
      <c r="J24" s="41" t="s">
        <v>24</v>
      </c>
      <c r="K24" s="43"/>
      <c r="M24" s="41" t="s">
        <v>21</v>
      </c>
      <c r="N24" s="43"/>
      <c r="P24" s="55" t="s">
        <v>25</v>
      </c>
      <c r="Q24" s="55"/>
    </row>
    <row r="25" spans="1:22" s="12" customFormat="1" ht="21">
      <c r="A25" s="56" t="str">
        <f>IF(D17="","",D17)</f>
        <v/>
      </c>
      <c r="B25" s="57"/>
      <c r="C25" s="16" t="s">
        <v>6</v>
      </c>
      <c r="D25" s="56" t="str">
        <f>IF(D11="","",D11)</f>
        <v/>
      </c>
      <c r="E25" s="57"/>
      <c r="G25" s="55"/>
      <c r="H25" s="55"/>
      <c r="J25" s="56" t="str">
        <f>IF(OR(D17="",M17=""),"",Q17)</f>
        <v/>
      </c>
      <c r="K25" s="57"/>
      <c r="L25" s="16" t="s">
        <v>6</v>
      </c>
      <c r="M25" s="56" t="str">
        <f>IF(OR(D11="",M11=""),"",Q11)</f>
        <v/>
      </c>
      <c r="N25" s="57"/>
      <c r="P25" s="55"/>
      <c r="Q25" s="55"/>
    </row>
    <row r="26" spans="1:22">
      <c r="A26" s="17"/>
      <c r="B26" s="17"/>
      <c r="C26" s="17"/>
      <c r="D26" s="17"/>
      <c r="E26" s="17"/>
      <c r="F26" s="39" t="s">
        <v>12</v>
      </c>
      <c r="G26" s="40" t="str">
        <f>IF(OR(A25="",D25="",B29=""),"",ROUNDDOWN((A25-D25)/B29,3))</f>
        <v/>
      </c>
      <c r="H26" s="40"/>
      <c r="I26" s="15"/>
      <c r="J26" s="17"/>
      <c r="K26" s="17"/>
      <c r="L26" s="17"/>
      <c r="M26" s="17"/>
      <c r="N26" s="17"/>
      <c r="O26" s="39" t="s">
        <v>12</v>
      </c>
      <c r="P26" s="40" t="str">
        <f>IF(OR(J25="",M25="",K29=""),"",ROUNDDOWN((J25-M25)/K29,3))</f>
        <v/>
      </c>
      <c r="Q26" s="40"/>
      <c r="R26" s="15"/>
      <c r="S26" s="15"/>
      <c r="T26" s="15"/>
      <c r="U26" s="15"/>
      <c r="V26" s="15"/>
    </row>
    <row r="27" spans="1:22">
      <c r="F27" s="39"/>
      <c r="G27" s="40"/>
      <c r="H27" s="40"/>
      <c r="I27" s="15"/>
      <c r="O27" s="39"/>
      <c r="P27" s="40"/>
      <c r="Q27" s="40"/>
      <c r="R27" s="15"/>
      <c r="S27" s="15"/>
      <c r="T27" s="15"/>
      <c r="U27" s="15"/>
      <c r="V27" s="15"/>
    </row>
    <row r="28" spans="1:22" s="23" customFormat="1" ht="17.25">
      <c r="B28" s="41" t="s">
        <v>7</v>
      </c>
      <c r="C28" s="42"/>
      <c r="D28" s="43"/>
      <c r="K28" s="44" t="s">
        <v>24</v>
      </c>
      <c r="L28" s="45"/>
      <c r="M28" s="46"/>
    </row>
    <row r="29" spans="1:22" s="12" customFormat="1" ht="21">
      <c r="B29" s="31" t="str">
        <f>IF(D17="","",D17)</f>
        <v/>
      </c>
      <c r="C29" s="32"/>
      <c r="D29" s="33"/>
      <c r="K29" s="31" t="str">
        <f>IF(OR(D17="",M17=""),"",Q17)</f>
        <v/>
      </c>
      <c r="L29" s="32"/>
      <c r="M29" s="33"/>
    </row>
    <row r="30" spans="1:22">
      <c r="I30" s="15"/>
      <c r="J30" s="15"/>
      <c r="K30" s="15"/>
      <c r="L30" s="15"/>
      <c r="M30" s="15"/>
      <c r="N30" s="15"/>
      <c r="O30" s="15"/>
      <c r="P30" s="15"/>
      <c r="Q30" s="20"/>
      <c r="R30" s="15"/>
      <c r="S30" s="15"/>
      <c r="T30" s="15"/>
      <c r="U30" s="15"/>
      <c r="V30" s="15"/>
    </row>
    <row r="31" spans="1:22">
      <c r="A31"/>
      <c r="B31"/>
      <c r="C31"/>
      <c r="D31"/>
      <c r="E31"/>
      <c r="F31"/>
      <c r="G31"/>
      <c r="H31"/>
      <c r="I31"/>
      <c r="J31"/>
      <c r="K31"/>
      <c r="L31"/>
      <c r="M31"/>
      <c r="N31"/>
      <c r="O31"/>
      <c r="P31"/>
      <c r="Q31"/>
      <c r="R31"/>
      <c r="S31"/>
      <c r="T31"/>
      <c r="U31"/>
      <c r="V31" s="15"/>
    </row>
    <row r="32" spans="1:22">
      <c r="A32"/>
      <c r="B32"/>
      <c r="C32"/>
      <c r="D32"/>
      <c r="E32"/>
      <c r="F32"/>
      <c r="G32"/>
      <c r="H32"/>
      <c r="I32"/>
      <c r="J32"/>
      <c r="K32"/>
      <c r="L32"/>
      <c r="M32"/>
      <c r="N32"/>
      <c r="O32"/>
      <c r="P32"/>
      <c r="Q32"/>
      <c r="R32"/>
      <c r="S32"/>
      <c r="T32"/>
      <c r="U32"/>
    </row>
    <row r="33" spans="1:21">
      <c r="A33"/>
      <c r="B33"/>
      <c r="C33"/>
      <c r="D33"/>
      <c r="E33"/>
      <c r="F33"/>
      <c r="G33"/>
      <c r="H33"/>
      <c r="I33"/>
      <c r="J33"/>
      <c r="K33"/>
      <c r="L33"/>
      <c r="M33"/>
      <c r="N33"/>
      <c r="O33"/>
      <c r="P33"/>
      <c r="Q33"/>
      <c r="R33"/>
      <c r="S33"/>
      <c r="T33"/>
      <c r="U33"/>
    </row>
    <row r="34" spans="1:21" ht="21" customHeight="1">
      <c r="A34"/>
      <c r="B34" s="34" t="s">
        <v>27</v>
      </c>
      <c r="C34" s="34"/>
      <c r="D34" s="34"/>
      <c r="E34" s="21" t="str">
        <f>IF(OR(E4="",N5="",D11="",D17="",Q11="",Q17=""),"×","〇")</f>
        <v>×</v>
      </c>
      <c r="F34" s="35" t="s">
        <v>35</v>
      </c>
      <c r="G34" s="36"/>
      <c r="H34" s="36"/>
      <c r="I34" s="36"/>
      <c r="J34" s="36"/>
      <c r="K34" s="36"/>
      <c r="L34" s="36"/>
      <c r="M34" s="36"/>
      <c r="N34" s="36"/>
      <c r="O34" s="36"/>
      <c r="P34"/>
      <c r="Q34"/>
      <c r="R34"/>
      <c r="S34"/>
      <c r="T34"/>
      <c r="U34"/>
    </row>
    <row r="35" spans="1:21" ht="21">
      <c r="A35"/>
      <c r="B35" s="37" t="s">
        <v>34</v>
      </c>
      <c r="C35" s="38"/>
      <c r="D35" s="38"/>
      <c r="E35" s="27" t="str">
        <f>IF(OR(G26="",P26=""),"×",(IF(AND(G26&gt;=20%,P26&gt;=20%),"〇","×")))</f>
        <v>×</v>
      </c>
      <c r="F35" s="35"/>
      <c r="G35" s="36"/>
      <c r="H35" s="36"/>
      <c r="I35" s="36"/>
      <c r="J35" s="36"/>
      <c r="K35" s="36"/>
      <c r="L35" s="36"/>
      <c r="M35" s="36"/>
      <c r="N35" s="36"/>
      <c r="O35" s="36"/>
      <c r="P35"/>
      <c r="Q35"/>
      <c r="R35"/>
      <c r="S35"/>
      <c r="T35"/>
      <c r="U35"/>
    </row>
    <row r="37" spans="1:21">
      <c r="B37" s="8" t="s">
        <v>36</v>
      </c>
    </row>
    <row r="64" spans="9:18">
      <c r="I64" s="15"/>
      <c r="J64" s="15"/>
      <c r="K64" s="15"/>
      <c r="L64" s="15"/>
      <c r="M64" s="15"/>
      <c r="N64" s="15"/>
      <c r="O64" s="15"/>
      <c r="P64" s="15"/>
      <c r="Q64" s="15"/>
      <c r="R64" s="15"/>
    </row>
  </sheetData>
  <sheetProtection algorithmName="SHA-512" hashValue="MmAn2OzFGbfsVFNjeAwlN2FGdCcILR51ZiiaJGUjuKIVCwq18qPw37T63zCa2jCi8mzA1pIXO4ALcpULA5qIgw==" saltValue="Xzu9TFGmtxoouFWGfO1rSw==" spinCount="100000" sheet="1" formatCells="0"/>
  <mergeCells count="72">
    <mergeCell ref="Q9:R9"/>
    <mergeCell ref="A2:R2"/>
    <mergeCell ref="N4:R4"/>
    <mergeCell ref="N5:R5"/>
    <mergeCell ref="A6:B6"/>
    <mergeCell ref="A9:B9"/>
    <mergeCell ref="D9:E9"/>
    <mergeCell ref="G9:I9"/>
    <mergeCell ref="J9:L9"/>
    <mergeCell ref="M9:O9"/>
    <mergeCell ref="M7:R7"/>
    <mergeCell ref="B4:D5"/>
    <mergeCell ref="E4:G5"/>
    <mergeCell ref="Q10:R10"/>
    <mergeCell ref="D11:E11"/>
    <mergeCell ref="G11:I11"/>
    <mergeCell ref="J11:L11"/>
    <mergeCell ref="M11:O11"/>
    <mergeCell ref="Q11:R11"/>
    <mergeCell ref="A10:B12"/>
    <mergeCell ref="D10:E10"/>
    <mergeCell ref="G10:I10"/>
    <mergeCell ref="J10:L10"/>
    <mergeCell ref="M10:O10"/>
    <mergeCell ref="D12:E12"/>
    <mergeCell ref="G12:I12"/>
    <mergeCell ref="J12:L12"/>
    <mergeCell ref="M12:O12"/>
    <mergeCell ref="Q12:R12"/>
    <mergeCell ref="Q18:R18"/>
    <mergeCell ref="A15:B15"/>
    <mergeCell ref="D15:E15"/>
    <mergeCell ref="G15:I15"/>
    <mergeCell ref="J15:L15"/>
    <mergeCell ref="M15:O15"/>
    <mergeCell ref="Q15:R15"/>
    <mergeCell ref="Q16:R16"/>
    <mergeCell ref="D17:E17"/>
    <mergeCell ref="G17:I17"/>
    <mergeCell ref="J17:L17"/>
    <mergeCell ref="M17:O17"/>
    <mergeCell ref="Q17:R17"/>
    <mergeCell ref="A16:B18"/>
    <mergeCell ref="D16:E16"/>
    <mergeCell ref="P24:Q25"/>
    <mergeCell ref="A25:B25"/>
    <mergeCell ref="D25:E25"/>
    <mergeCell ref="J25:K25"/>
    <mergeCell ref="M25:N25"/>
    <mergeCell ref="A24:B24"/>
    <mergeCell ref="D24:E24"/>
    <mergeCell ref="G24:H25"/>
    <mergeCell ref="J24:K24"/>
    <mergeCell ref="M24:N24"/>
    <mergeCell ref="G16:I16"/>
    <mergeCell ref="J16:L16"/>
    <mergeCell ref="M16:O16"/>
    <mergeCell ref="D18:E18"/>
    <mergeCell ref="G18:I18"/>
    <mergeCell ref="J18:L18"/>
    <mergeCell ref="M18:O18"/>
    <mergeCell ref="F26:F27"/>
    <mergeCell ref="G26:H27"/>
    <mergeCell ref="O26:O27"/>
    <mergeCell ref="P26:Q27"/>
    <mergeCell ref="B28:D28"/>
    <mergeCell ref="K28:M28"/>
    <mergeCell ref="B29:D29"/>
    <mergeCell ref="K29:M29"/>
    <mergeCell ref="B34:D34"/>
    <mergeCell ref="F34:O35"/>
    <mergeCell ref="B35:D35"/>
  </mergeCells>
  <phoneticPr fontId="2"/>
  <pageMargins left="0.25" right="0.25" top="0.75" bottom="0.75" header="0.3" footer="0.3"/>
  <pageSetup paperSize="9" scale="63" fitToHeight="0"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Sheet2!$C$2:$C$49</xm:f>
          </x14:formula1>
          <xm:sqref>D9:E9</xm:sqref>
        </x14:dataValidation>
        <x14:dataValidation type="list" allowBlank="1" showInputMessage="1" showErrorMessage="1">
          <x14:formula1>
            <xm:f>Sheet2!$D$2:$D$73</xm:f>
          </x14:formula1>
          <xm:sqref>D15:E15</xm:sqref>
        </x14:dataValidation>
        <x14:dataValidation type="list" allowBlank="1" showInputMessage="1" showErrorMessage="1">
          <x14:formula1>
            <xm:f>Sheet2!$B$2:$B$73</xm:f>
          </x14:formula1>
          <xm:sqref>E4</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V45"/>
  <sheetViews>
    <sheetView showGridLines="0" zoomScaleNormal="100" workbookViewId="0">
      <selection activeCell="F5" sqref="F5:G6"/>
    </sheetView>
  </sheetViews>
  <sheetFormatPr defaultColWidth="9" defaultRowHeight="13.5"/>
  <cols>
    <col min="1" max="2" width="9.375" customWidth="1"/>
    <col min="3" max="3" width="3.125" customWidth="1"/>
    <col min="4" max="5" width="10" customWidth="1"/>
    <col min="6" max="6" width="9.625" customWidth="1"/>
    <col min="7" max="7" width="8.625" customWidth="1"/>
    <col min="8" max="8" width="6.25" customWidth="1"/>
    <col min="9" max="9" width="10.75" bestFit="1" customWidth="1"/>
    <col min="10" max="11" width="8.125" customWidth="1"/>
    <col min="12" max="12" width="2.5" customWidth="1"/>
    <col min="13" max="13" width="13.125" customWidth="1"/>
    <col min="14" max="14" width="8.75" customWidth="1"/>
    <col min="15" max="15" width="9.125" customWidth="1"/>
    <col min="16" max="16" width="6.25" customWidth="1"/>
    <col min="17" max="17" width="12.5" customWidth="1"/>
    <col min="18" max="18" width="6.25" customWidth="1"/>
    <col min="19" max="19" width="21.875" bestFit="1" customWidth="1"/>
    <col min="20" max="20" width="8.875" customWidth="1"/>
  </cols>
  <sheetData>
    <row r="1" spans="1:22" s="8" customFormat="1" ht="24">
      <c r="A1" s="19"/>
      <c r="B1" s="19"/>
      <c r="C1" s="19"/>
      <c r="D1" s="19"/>
      <c r="E1" s="19"/>
      <c r="F1" s="19"/>
      <c r="G1" s="19"/>
      <c r="H1" s="19"/>
      <c r="I1" s="107" t="s">
        <v>30</v>
      </c>
      <c r="J1" s="107"/>
      <c r="K1" s="19"/>
      <c r="L1" s="19"/>
      <c r="M1" s="19"/>
      <c r="N1" s="19"/>
      <c r="O1"/>
      <c r="P1"/>
      <c r="Q1"/>
      <c r="R1"/>
      <c r="S1"/>
      <c r="T1"/>
      <c r="U1"/>
      <c r="V1"/>
    </row>
    <row r="2" spans="1:22" s="8" customFormat="1"/>
    <row r="3" spans="1:22" s="8" customFormat="1" ht="24">
      <c r="A3" s="81" t="s">
        <v>28</v>
      </c>
      <c r="B3" s="81"/>
      <c r="C3" s="81"/>
      <c r="D3" s="81"/>
      <c r="E3" s="81"/>
      <c r="F3" s="81"/>
      <c r="G3" s="81"/>
      <c r="H3" s="81"/>
      <c r="I3" s="81"/>
      <c r="J3" s="81"/>
      <c r="K3" s="81"/>
      <c r="L3" s="81"/>
      <c r="M3" s="81"/>
      <c r="N3" s="81"/>
      <c r="O3" s="81"/>
      <c r="P3" s="81"/>
      <c r="Q3" s="81"/>
      <c r="R3" s="81"/>
    </row>
    <row r="4" spans="1:22" s="8" customFormat="1" ht="18" thickBot="1">
      <c r="A4" s="18"/>
      <c r="B4" s="18"/>
      <c r="C4" s="18"/>
      <c r="D4" s="18"/>
      <c r="E4" s="18"/>
      <c r="F4" s="18"/>
      <c r="G4" s="18"/>
      <c r="H4" s="18"/>
      <c r="I4" s="18"/>
      <c r="J4" s="18"/>
      <c r="K4" s="18"/>
      <c r="L4" s="18"/>
      <c r="M4" s="18"/>
      <c r="N4" s="18"/>
      <c r="O4" s="18"/>
      <c r="P4" s="18"/>
      <c r="Q4" s="18"/>
      <c r="R4" s="18"/>
    </row>
    <row r="5" spans="1:22" s="8" customFormat="1" ht="17.25">
      <c r="A5" s="18"/>
      <c r="B5" s="18"/>
      <c r="C5" s="18"/>
      <c r="D5" s="82" t="s">
        <v>26</v>
      </c>
      <c r="E5" s="83"/>
      <c r="F5" s="100">
        <v>44228</v>
      </c>
      <c r="G5" s="101"/>
      <c r="H5" s="18"/>
      <c r="I5" s="18"/>
      <c r="J5" s="18"/>
      <c r="K5" s="18"/>
      <c r="L5" s="18"/>
      <c r="M5" s="9" t="s">
        <v>17</v>
      </c>
      <c r="N5" s="109" t="s">
        <v>32</v>
      </c>
      <c r="O5" s="109"/>
      <c r="P5" s="109"/>
      <c r="Q5" s="109"/>
      <c r="R5" s="18"/>
    </row>
    <row r="6" spans="1:22" s="8" customFormat="1" ht="18" thickBot="1">
      <c r="A6" s="18"/>
      <c r="B6" s="18"/>
      <c r="C6" s="18"/>
      <c r="D6" s="82"/>
      <c r="E6" s="83"/>
      <c r="F6" s="102"/>
      <c r="G6" s="103"/>
      <c r="H6" s="18"/>
      <c r="I6" s="18"/>
      <c r="J6" s="18"/>
      <c r="K6" s="18"/>
      <c r="L6" s="18"/>
      <c r="M6" s="9" t="s">
        <v>18</v>
      </c>
      <c r="N6" s="104" t="s">
        <v>31</v>
      </c>
      <c r="O6" s="104"/>
      <c r="P6" s="104"/>
      <c r="Q6" s="104"/>
      <c r="R6" s="18"/>
      <c r="S6" s="29">
        <f>IF(OR(F5="",D10=""),"",DATE(YEAR(F5),MONTH(D10),DAY(F5)))</f>
        <v>44197</v>
      </c>
    </row>
    <row r="7" spans="1:22" s="8" customFormat="1" ht="17.25">
      <c r="A7" s="110" t="s">
        <v>33</v>
      </c>
      <c r="B7" s="110"/>
      <c r="C7" s="10"/>
      <c r="D7" s="10"/>
      <c r="S7" s="29">
        <f>IF(OR(F5="",D10=""),"",EDATE(S6,1))</f>
        <v>44228</v>
      </c>
    </row>
    <row r="8" spans="1:22" s="8" customFormat="1" ht="17.25">
      <c r="S8" s="29">
        <f>IF(OR(F5="",D10=""),"",EDATE(S7,1))</f>
        <v>44256</v>
      </c>
    </row>
    <row r="9" spans="1:22" s="23" customFormat="1" ht="17.25">
      <c r="A9" s="23" t="s">
        <v>0</v>
      </c>
    </row>
    <row r="10" spans="1:22" s="23" customFormat="1" ht="46.5" customHeight="1" thickBot="1">
      <c r="A10" s="58" t="s">
        <v>1</v>
      </c>
      <c r="B10" s="58"/>
      <c r="C10" s="25"/>
      <c r="D10" s="105">
        <v>44562</v>
      </c>
      <c r="E10" s="106"/>
      <c r="F10" s="26"/>
      <c r="G10" s="61">
        <f>IF(D10="","",EDATE(D10,1))</f>
        <v>44593</v>
      </c>
      <c r="H10" s="62"/>
      <c r="I10" s="63"/>
      <c r="J10" s="61">
        <f>IF(D10="","",EDATE(D10,2))</f>
        <v>44621</v>
      </c>
      <c r="K10" s="62"/>
      <c r="L10" s="63"/>
      <c r="M10" s="64" t="s">
        <v>14</v>
      </c>
      <c r="N10" s="65"/>
      <c r="O10" s="66"/>
      <c r="Q10" s="80" t="s">
        <v>2</v>
      </c>
      <c r="R10" s="80"/>
    </row>
    <row r="11" spans="1:22" s="23" customFormat="1" ht="17.25">
      <c r="A11" s="80" t="s">
        <v>19</v>
      </c>
      <c r="B11" s="80"/>
      <c r="D11" s="78" t="s">
        <v>8</v>
      </c>
      <c r="E11" s="79"/>
      <c r="G11" s="41" t="s">
        <v>9</v>
      </c>
      <c r="H11" s="42"/>
      <c r="I11" s="43"/>
      <c r="J11" s="41" t="s">
        <v>10</v>
      </c>
      <c r="K11" s="42"/>
      <c r="L11" s="43"/>
      <c r="M11" s="41" t="s">
        <v>20</v>
      </c>
      <c r="N11" s="42"/>
      <c r="O11" s="43"/>
      <c r="Q11" s="68" t="s">
        <v>21</v>
      </c>
      <c r="R11" s="69"/>
    </row>
    <row r="12" spans="1:22" s="8" customFormat="1" ht="21">
      <c r="A12" s="80"/>
      <c r="B12" s="80"/>
      <c r="C12" s="12"/>
      <c r="D12" s="92">
        <v>1846587</v>
      </c>
      <c r="E12" s="93"/>
      <c r="F12" s="13"/>
      <c r="G12" s="94">
        <v>1387954</v>
      </c>
      <c r="H12" s="95"/>
      <c r="I12" s="96"/>
      <c r="J12" s="94">
        <v>1548793</v>
      </c>
      <c r="K12" s="95"/>
      <c r="L12" s="96"/>
      <c r="M12" s="97">
        <f>IF(OR(G12="",J12=""),"",G12+J12)</f>
        <v>2936747</v>
      </c>
      <c r="N12" s="98"/>
      <c r="O12" s="99"/>
      <c r="P12" s="13"/>
      <c r="Q12" s="75">
        <f>IF(OR(D12="",M12=""),"",D12+M12)</f>
        <v>4783334</v>
      </c>
      <c r="R12" s="77"/>
    </row>
    <row r="13" spans="1:22" s="23" customFormat="1" ht="18" thickBot="1">
      <c r="A13" s="80"/>
      <c r="B13" s="80"/>
      <c r="D13" s="47" t="s">
        <v>16</v>
      </c>
      <c r="E13" s="48"/>
      <c r="G13" s="49" t="s">
        <v>5</v>
      </c>
      <c r="H13" s="50"/>
      <c r="I13" s="51"/>
      <c r="J13" s="52" t="s">
        <v>16</v>
      </c>
      <c r="K13" s="53"/>
      <c r="L13" s="54"/>
      <c r="M13" s="52" t="s">
        <v>5</v>
      </c>
      <c r="N13" s="53"/>
      <c r="O13" s="54"/>
      <c r="Q13" s="90" t="s">
        <v>16</v>
      </c>
      <c r="R13" s="91"/>
    </row>
    <row r="14" spans="1:22" s="8" customFormat="1"/>
    <row r="15" spans="1:22" s="23" customFormat="1" ht="17.25">
      <c r="A15" s="23" t="s">
        <v>3</v>
      </c>
    </row>
    <row r="16" spans="1:22" s="23" customFormat="1" ht="41.25" customHeight="1" thickBot="1">
      <c r="A16" s="58" t="s">
        <v>29</v>
      </c>
      <c r="B16" s="58"/>
      <c r="D16" s="59">
        <f>IF(OR(F5="",D10=""),"",IF(EDATE(D10,-12)&lt;F5,EDATE(D10,-12),IF(S6&lt;F5,S6,EDATE(S6,-12))))</f>
        <v>44197</v>
      </c>
      <c r="E16" s="60"/>
      <c r="F16" s="26"/>
      <c r="G16" s="61">
        <f>IF(OR(F5="",G10=""),"",IF(EDATE(G10,-12)&lt;F5,EDATE(G10,-12),IF(S7&lt;F5,S7,EDATE(S7,-12))))</f>
        <v>43862</v>
      </c>
      <c r="H16" s="62"/>
      <c r="I16" s="63"/>
      <c r="J16" s="61">
        <f>IF(OR(F5="",J10=""),"",IF(EDATE(J10,-12)&lt;F5,EDATE(J10,-12),IF(S8&lt;F5,S8,EDATE(S8,-12))))</f>
        <v>43891</v>
      </c>
      <c r="K16" s="62"/>
      <c r="L16" s="63"/>
      <c r="M16" s="64" t="s">
        <v>13</v>
      </c>
      <c r="N16" s="65"/>
      <c r="O16" s="66"/>
      <c r="P16" s="25"/>
      <c r="Q16" s="64" t="s">
        <v>2</v>
      </c>
      <c r="R16" s="67"/>
    </row>
    <row r="17" spans="1:18" s="23" customFormat="1" ht="17.25">
      <c r="A17" s="55" t="s">
        <v>19</v>
      </c>
      <c r="B17" s="55"/>
      <c r="D17" s="78" t="s">
        <v>7</v>
      </c>
      <c r="E17" s="79"/>
      <c r="G17" s="41" t="s">
        <v>22</v>
      </c>
      <c r="H17" s="42"/>
      <c r="I17" s="43"/>
      <c r="J17" s="41" t="s">
        <v>11</v>
      </c>
      <c r="K17" s="42"/>
      <c r="L17" s="43"/>
      <c r="M17" s="41" t="s">
        <v>23</v>
      </c>
      <c r="N17" s="42"/>
      <c r="O17" s="43"/>
      <c r="Q17" s="68" t="s">
        <v>24</v>
      </c>
      <c r="R17" s="69"/>
    </row>
    <row r="18" spans="1:18" s="8" customFormat="1" ht="21">
      <c r="A18" s="55"/>
      <c r="B18" s="55"/>
      <c r="C18" s="12"/>
      <c r="D18" s="92">
        <v>3894657</v>
      </c>
      <c r="E18" s="93"/>
      <c r="F18" s="14"/>
      <c r="G18" s="94">
        <v>3576849</v>
      </c>
      <c r="H18" s="95"/>
      <c r="I18" s="96"/>
      <c r="J18" s="94">
        <v>4756249</v>
      </c>
      <c r="K18" s="95"/>
      <c r="L18" s="96"/>
      <c r="M18" s="75">
        <f>IF(OR(G18="",J18=""),"",G18+J18)</f>
        <v>8333098</v>
      </c>
      <c r="N18" s="76"/>
      <c r="O18" s="77"/>
      <c r="P18" s="14"/>
      <c r="Q18" s="75">
        <f>IF(OR(D18="",M18=""),"",D18+M18)</f>
        <v>12227755</v>
      </c>
      <c r="R18" s="77"/>
    </row>
    <row r="19" spans="1:18" s="23" customFormat="1" ht="13.5" customHeight="1" thickBot="1">
      <c r="A19" s="55"/>
      <c r="B19" s="55"/>
      <c r="D19" s="47" t="s">
        <v>16</v>
      </c>
      <c r="E19" s="48"/>
      <c r="G19" s="49" t="s">
        <v>5</v>
      </c>
      <c r="H19" s="50"/>
      <c r="I19" s="51"/>
      <c r="J19" s="52" t="s">
        <v>16</v>
      </c>
      <c r="K19" s="53"/>
      <c r="L19" s="54"/>
      <c r="M19" s="52" t="s">
        <v>5</v>
      </c>
      <c r="N19" s="53"/>
      <c r="O19" s="54"/>
      <c r="Q19" s="52" t="s">
        <v>16</v>
      </c>
      <c r="R19" s="54"/>
    </row>
    <row r="20" spans="1:18" s="8" customFormat="1"/>
    <row r="21" spans="1:18" s="8" customFormat="1">
      <c r="B21" s="11"/>
    </row>
    <row r="22" spans="1:18" s="8" customFormat="1"/>
    <row r="23" spans="1:18" s="23" customFormat="1" ht="17.25">
      <c r="A23" s="23" t="s">
        <v>4</v>
      </c>
      <c r="J23" s="23" t="s">
        <v>15</v>
      </c>
    </row>
    <row r="24" spans="1:18" s="8" customFormat="1"/>
    <row r="25" spans="1:18" s="23" customFormat="1" ht="17.25">
      <c r="A25" s="41" t="s">
        <v>7</v>
      </c>
      <c r="B25" s="43"/>
      <c r="D25" s="41" t="s">
        <v>8</v>
      </c>
      <c r="E25" s="43"/>
      <c r="G25" s="80" t="s">
        <v>25</v>
      </c>
      <c r="H25" s="80"/>
      <c r="J25" s="41" t="s">
        <v>24</v>
      </c>
      <c r="K25" s="43"/>
      <c r="M25" s="41" t="s">
        <v>21</v>
      </c>
      <c r="N25" s="43"/>
      <c r="P25" s="80" t="s">
        <v>25</v>
      </c>
      <c r="Q25" s="80"/>
    </row>
    <row r="26" spans="1:18" s="8" customFormat="1" ht="21">
      <c r="A26" s="56">
        <f>IF(D18="","",D18)</f>
        <v>3894657</v>
      </c>
      <c r="B26" s="57"/>
      <c r="C26" s="16" t="s">
        <v>6</v>
      </c>
      <c r="D26" s="56">
        <f>IF(D12="","",D12)</f>
        <v>1846587</v>
      </c>
      <c r="E26" s="57"/>
      <c r="F26" s="12"/>
      <c r="G26" s="80"/>
      <c r="H26" s="80"/>
      <c r="I26" s="12"/>
      <c r="J26" s="56">
        <f>IF(OR(D18="",M18=""),"",Q18)</f>
        <v>12227755</v>
      </c>
      <c r="K26" s="57"/>
      <c r="L26" s="16" t="s">
        <v>6</v>
      </c>
      <c r="M26" s="56">
        <f>IF(OR(D12="",M12=""),"",Q12)</f>
        <v>4783334</v>
      </c>
      <c r="N26" s="57"/>
      <c r="O26" s="12"/>
      <c r="P26" s="80"/>
      <c r="Q26" s="80"/>
      <c r="R26" s="12"/>
    </row>
    <row r="27" spans="1:18" s="8" customFormat="1">
      <c r="A27" s="17"/>
      <c r="B27" s="17"/>
      <c r="C27" s="17"/>
      <c r="D27" s="17"/>
      <c r="E27" s="17"/>
      <c r="F27" s="39" t="s">
        <v>12</v>
      </c>
      <c r="G27" s="108">
        <f>IF(OR(A26="",D26="",B30=""),"",ROUNDDOWN((A26-D26)/B30,3))</f>
        <v>0.52500000000000002</v>
      </c>
      <c r="H27" s="108"/>
      <c r="I27" s="15"/>
      <c r="J27" s="17"/>
      <c r="K27" s="17"/>
      <c r="L27" s="17"/>
      <c r="M27" s="17"/>
      <c r="N27" s="17"/>
      <c r="O27" s="39" t="s">
        <v>12</v>
      </c>
      <c r="P27" s="108">
        <f>IF(OR(J26="",M26="",K30=""),"",ROUNDDOWN((J26-M26)/K30,3))</f>
        <v>0.60799999999999998</v>
      </c>
      <c r="Q27" s="108"/>
      <c r="R27" s="15"/>
    </row>
    <row r="28" spans="1:18" s="8" customFormat="1">
      <c r="F28" s="39"/>
      <c r="G28" s="108"/>
      <c r="H28" s="108"/>
      <c r="I28" s="15"/>
      <c r="O28" s="39"/>
      <c r="P28" s="108"/>
      <c r="Q28" s="108"/>
      <c r="R28" s="15"/>
    </row>
    <row r="29" spans="1:18" s="23" customFormat="1" ht="17.25">
      <c r="B29" s="41" t="s">
        <v>7</v>
      </c>
      <c r="C29" s="42"/>
      <c r="D29" s="43"/>
      <c r="K29" s="41" t="s">
        <v>24</v>
      </c>
      <c r="L29" s="42"/>
      <c r="M29" s="43"/>
    </row>
    <row r="30" spans="1:18" s="8" customFormat="1" ht="21">
      <c r="A30" s="12"/>
      <c r="B30" s="31">
        <f>IF(D18="","",D18)</f>
        <v>3894657</v>
      </c>
      <c r="C30" s="32"/>
      <c r="D30" s="33"/>
      <c r="E30" s="12"/>
      <c r="F30" s="12"/>
      <c r="G30" s="12"/>
      <c r="H30" s="12"/>
      <c r="I30" s="12"/>
      <c r="J30" s="12"/>
      <c r="K30" s="31">
        <f>IF(OR(D18="",M18=""),"",Q18)</f>
        <v>12227755</v>
      </c>
      <c r="L30" s="32"/>
      <c r="M30" s="33"/>
      <c r="N30" s="12"/>
      <c r="O30" s="12"/>
      <c r="P30" s="12"/>
      <c r="Q30" s="12"/>
      <c r="R30" s="12"/>
    </row>
    <row r="31" spans="1:18" s="8" customFormat="1">
      <c r="I31" s="15"/>
      <c r="J31" s="15"/>
      <c r="K31" s="15"/>
      <c r="L31" s="15"/>
      <c r="M31" s="15"/>
      <c r="N31" s="15"/>
      <c r="O31" s="15"/>
      <c r="P31" s="15"/>
      <c r="Q31" s="15"/>
      <c r="R31" s="15"/>
    </row>
    <row r="34" spans="2:15" ht="21">
      <c r="B34" s="34" t="s">
        <v>27</v>
      </c>
      <c r="C34" s="34"/>
      <c r="D34" s="34"/>
      <c r="E34" s="21" t="str">
        <f>IF(OR(F5="",N6="",D12="",D18="",Q12="",Q18=""),"×","〇")</f>
        <v>〇</v>
      </c>
      <c r="F34" s="35" t="s">
        <v>35</v>
      </c>
      <c r="G34" s="36"/>
      <c r="H34" s="36"/>
      <c r="I34" s="36"/>
      <c r="J34" s="36"/>
      <c r="K34" s="36"/>
      <c r="L34" s="36"/>
      <c r="M34" s="36"/>
      <c r="N34" s="36"/>
      <c r="O34" s="36"/>
    </row>
    <row r="35" spans="2:15" ht="21">
      <c r="B35" s="37" t="s">
        <v>34</v>
      </c>
      <c r="C35" s="38"/>
      <c r="D35" s="38"/>
      <c r="E35" s="27" t="str">
        <f>IF(OR(G27="",P27=""),"×",(IF(AND(G27&gt;=20%,P27&gt;=20%),"〇","×")))</f>
        <v>〇</v>
      </c>
      <c r="F35" s="35"/>
      <c r="G35" s="36"/>
      <c r="H35" s="36"/>
      <c r="I35" s="36"/>
      <c r="J35" s="36"/>
      <c r="K35" s="36"/>
      <c r="L35" s="36"/>
      <c r="M35" s="36"/>
      <c r="N35" s="36"/>
      <c r="O35" s="36"/>
    </row>
    <row r="36" spans="2:15" ht="13.5" customHeight="1"/>
    <row r="45" spans="2:15" ht="13.5" customHeight="1"/>
  </sheetData>
  <sheetProtection algorithmName="SHA-512" hashValue="Q+a4R+GucIuRcqL0ryt7yEMgiBoVXDqFC7u5TAlatSE2tYXA/1+NC76G9vGCIcB6otqcTTPSX/l8NbKPvoJUbA==" saltValue="5dzSznlIM8PuOvjcYa9m4Q==" spinCount="100000" sheet="1" formatCells="0"/>
  <mergeCells count="72">
    <mergeCell ref="B34:D34"/>
    <mergeCell ref="F34:O35"/>
    <mergeCell ref="B35:D35"/>
    <mergeCell ref="A7:B7"/>
    <mergeCell ref="Q12:R12"/>
    <mergeCell ref="D13:E13"/>
    <mergeCell ref="G13:I13"/>
    <mergeCell ref="J13:L13"/>
    <mergeCell ref="M13:O13"/>
    <mergeCell ref="D16:E16"/>
    <mergeCell ref="G16:I16"/>
    <mergeCell ref="J16:L16"/>
    <mergeCell ref="M16:O16"/>
    <mergeCell ref="Q16:R16"/>
    <mergeCell ref="A25:B25"/>
    <mergeCell ref="D25:E25"/>
    <mergeCell ref="M25:N25"/>
    <mergeCell ref="A26:B26"/>
    <mergeCell ref="D26:E26"/>
    <mergeCell ref="J26:K26"/>
    <mergeCell ref="M26:N26"/>
    <mergeCell ref="I1:J1"/>
    <mergeCell ref="F27:F28"/>
    <mergeCell ref="G27:H28"/>
    <mergeCell ref="O27:O28"/>
    <mergeCell ref="P27:Q28"/>
    <mergeCell ref="Q19:R19"/>
    <mergeCell ref="P25:Q26"/>
    <mergeCell ref="Q17:R17"/>
    <mergeCell ref="G18:I18"/>
    <mergeCell ref="J18:L18"/>
    <mergeCell ref="M18:O18"/>
    <mergeCell ref="Q18:R18"/>
    <mergeCell ref="G17:I17"/>
    <mergeCell ref="J17:L17"/>
    <mergeCell ref="M17:O17"/>
    <mergeCell ref="N5:Q5"/>
    <mergeCell ref="A3:R3"/>
    <mergeCell ref="D5:E6"/>
    <mergeCell ref="F5:G6"/>
    <mergeCell ref="N6:Q6"/>
    <mergeCell ref="Q10:R10"/>
    <mergeCell ref="A10:B10"/>
    <mergeCell ref="D10:E10"/>
    <mergeCell ref="G10:I10"/>
    <mergeCell ref="J10:L10"/>
    <mergeCell ref="M10:O10"/>
    <mergeCell ref="Q11:R11"/>
    <mergeCell ref="D12:E12"/>
    <mergeCell ref="G12:I12"/>
    <mergeCell ref="J12:L12"/>
    <mergeCell ref="M12:O12"/>
    <mergeCell ref="D11:E11"/>
    <mergeCell ref="G11:I11"/>
    <mergeCell ref="J11:L11"/>
    <mergeCell ref="M11:O11"/>
    <mergeCell ref="B29:D29"/>
    <mergeCell ref="K29:M29"/>
    <mergeCell ref="B30:D30"/>
    <mergeCell ref="K30:M30"/>
    <mergeCell ref="Q13:R13"/>
    <mergeCell ref="D18:E18"/>
    <mergeCell ref="A17:B19"/>
    <mergeCell ref="D17:E17"/>
    <mergeCell ref="D19:E19"/>
    <mergeCell ref="G19:I19"/>
    <mergeCell ref="J19:L19"/>
    <mergeCell ref="M19:O19"/>
    <mergeCell ref="A16:B16"/>
    <mergeCell ref="A11:B13"/>
    <mergeCell ref="G25:H26"/>
    <mergeCell ref="J25:K25"/>
  </mergeCells>
  <phoneticPr fontId="2"/>
  <pageMargins left="0.23622047244094491" right="0.23622047244094491" top="0.74803149606299213" bottom="0.74803149606299213" header="0.31496062992125984" footer="0.31496062992125984"/>
  <pageSetup paperSize="9" scale="66" fitToHeight="0" orientation="portrait" cellComments="asDisplayed"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Sheet2!$B$3:$B$73</xm:f>
          </x14:formula1>
          <xm:sqref>F5:G6</xm:sqref>
        </x14:dataValidation>
        <x14:dataValidation type="list" allowBlank="1" showInputMessage="1" showErrorMessage="1">
          <x14:formula1>
            <xm:f>Sheet2!$C$3:$C$49</xm:f>
          </x14:formula1>
          <xm:sqref>D10:E10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73"/>
  <sheetViews>
    <sheetView workbookViewId="0">
      <selection activeCell="D2" sqref="D2"/>
    </sheetView>
  </sheetViews>
  <sheetFormatPr defaultRowHeight="13.5"/>
  <cols>
    <col min="2" max="4" width="11.625" bestFit="1" customWidth="1"/>
  </cols>
  <sheetData>
    <row r="2" spans="1:10">
      <c r="B2" s="114" t="s">
        <v>38</v>
      </c>
      <c r="C2" s="114" t="s">
        <v>38</v>
      </c>
      <c r="D2" s="114" t="s">
        <v>38</v>
      </c>
    </row>
    <row r="3" spans="1:10" ht="17.25">
      <c r="A3" s="1"/>
      <c r="B3" s="7">
        <v>43862</v>
      </c>
      <c r="C3" s="7">
        <v>44593</v>
      </c>
      <c r="D3" s="113">
        <v>43497</v>
      </c>
      <c r="E3" s="2"/>
      <c r="F3" s="2"/>
      <c r="G3" s="2"/>
      <c r="H3" s="2"/>
      <c r="I3" s="2"/>
      <c r="J3" s="2"/>
    </row>
    <row r="4" spans="1:10">
      <c r="B4" s="7">
        <v>43891</v>
      </c>
      <c r="C4" s="7">
        <v>44651</v>
      </c>
      <c r="D4" s="113">
        <v>43525</v>
      </c>
    </row>
    <row r="5" spans="1:10">
      <c r="B5" s="7">
        <v>43922</v>
      </c>
      <c r="C5" s="7">
        <v>44680</v>
      </c>
      <c r="D5" s="113">
        <v>43556</v>
      </c>
      <c r="E5" s="4"/>
    </row>
    <row r="6" spans="1:10">
      <c r="B6" s="7">
        <v>43952</v>
      </c>
      <c r="C6" s="7">
        <v>44709</v>
      </c>
      <c r="D6" s="113">
        <v>43586</v>
      </c>
      <c r="E6" s="5"/>
    </row>
    <row r="7" spans="1:10">
      <c r="B7" s="7">
        <v>43983</v>
      </c>
      <c r="C7" s="7">
        <v>44738</v>
      </c>
      <c r="D7" s="113">
        <v>43617</v>
      </c>
      <c r="E7" s="5"/>
    </row>
    <row r="8" spans="1:10">
      <c r="B8" s="7">
        <v>44013</v>
      </c>
      <c r="C8" s="7">
        <v>44767</v>
      </c>
      <c r="D8" s="113">
        <v>43647</v>
      </c>
      <c r="E8" s="5"/>
    </row>
    <row r="9" spans="1:10">
      <c r="B9" s="7">
        <v>44044</v>
      </c>
      <c r="C9" s="7">
        <v>44796</v>
      </c>
      <c r="D9" s="113">
        <v>43678</v>
      </c>
      <c r="E9" s="5"/>
    </row>
    <row r="10" spans="1:10">
      <c r="B10" s="7">
        <v>44075</v>
      </c>
      <c r="C10" s="7">
        <v>44825</v>
      </c>
      <c r="D10" s="113">
        <v>43709</v>
      </c>
      <c r="E10" s="5"/>
    </row>
    <row r="11" spans="1:10">
      <c r="B11" s="7">
        <v>44105</v>
      </c>
      <c r="C11" s="7">
        <v>44854</v>
      </c>
      <c r="D11" s="113">
        <v>43739</v>
      </c>
      <c r="E11" s="5"/>
    </row>
    <row r="12" spans="1:10">
      <c r="B12" s="7">
        <v>44136</v>
      </c>
      <c r="C12" s="7">
        <v>44883</v>
      </c>
      <c r="D12" s="113">
        <v>43770</v>
      </c>
      <c r="E12" s="6"/>
    </row>
    <row r="13" spans="1:10">
      <c r="B13" s="7">
        <v>44166</v>
      </c>
      <c r="C13" s="7">
        <v>44912</v>
      </c>
      <c r="D13" s="113">
        <v>43800</v>
      </c>
      <c r="H13" s="3"/>
    </row>
    <row r="14" spans="1:10">
      <c r="B14" s="7">
        <v>44197</v>
      </c>
      <c r="C14" s="7">
        <v>44941</v>
      </c>
      <c r="D14" s="113">
        <v>43831</v>
      </c>
    </row>
    <row r="15" spans="1:10">
      <c r="B15" s="7">
        <v>44228</v>
      </c>
      <c r="C15" s="7">
        <v>44970</v>
      </c>
      <c r="D15" s="113">
        <v>43862</v>
      </c>
    </row>
    <row r="16" spans="1:10">
      <c r="B16" s="7">
        <v>44256</v>
      </c>
      <c r="C16" s="7">
        <v>44999</v>
      </c>
      <c r="D16" s="113">
        <v>43891</v>
      </c>
    </row>
    <row r="17" spans="2:4">
      <c r="B17" s="7">
        <v>44287</v>
      </c>
      <c r="C17" s="7">
        <v>45028</v>
      </c>
      <c r="D17" s="113">
        <v>43922</v>
      </c>
    </row>
    <row r="18" spans="2:4">
      <c r="B18" s="7">
        <v>44317</v>
      </c>
      <c r="C18" s="7">
        <v>45057</v>
      </c>
      <c r="D18" s="113">
        <v>43952</v>
      </c>
    </row>
    <row r="19" spans="2:4">
      <c r="B19" s="7">
        <v>44348</v>
      </c>
      <c r="C19" s="7">
        <v>45086</v>
      </c>
      <c r="D19" s="113">
        <v>43983</v>
      </c>
    </row>
    <row r="20" spans="2:4">
      <c r="B20" s="7">
        <v>44378</v>
      </c>
      <c r="C20" s="7">
        <v>45115</v>
      </c>
      <c r="D20" s="113">
        <v>44013</v>
      </c>
    </row>
    <row r="21" spans="2:4">
      <c r="B21" s="7">
        <v>44409</v>
      </c>
      <c r="C21" s="7">
        <v>45144</v>
      </c>
      <c r="D21" s="113">
        <v>44044</v>
      </c>
    </row>
    <row r="22" spans="2:4">
      <c r="B22" s="7">
        <v>44440</v>
      </c>
      <c r="C22" s="7">
        <v>45173</v>
      </c>
      <c r="D22" s="113">
        <v>44075</v>
      </c>
    </row>
    <row r="23" spans="2:4">
      <c r="B23" s="7">
        <v>44470</v>
      </c>
      <c r="C23" s="7">
        <v>45202</v>
      </c>
      <c r="D23" s="113">
        <v>44105</v>
      </c>
    </row>
    <row r="24" spans="2:4">
      <c r="B24" s="7">
        <v>44501</v>
      </c>
      <c r="C24" s="7">
        <v>45231</v>
      </c>
      <c r="D24" s="113">
        <v>44136</v>
      </c>
    </row>
    <row r="25" spans="2:4">
      <c r="B25" s="7">
        <v>44531</v>
      </c>
      <c r="C25" s="7">
        <v>45289</v>
      </c>
      <c r="D25" s="113">
        <v>44166</v>
      </c>
    </row>
    <row r="26" spans="2:4">
      <c r="B26" s="7">
        <v>44562</v>
      </c>
      <c r="C26" s="7">
        <v>45318</v>
      </c>
      <c r="D26" s="113">
        <v>44197</v>
      </c>
    </row>
    <row r="27" spans="2:4">
      <c r="B27" s="7">
        <v>44593</v>
      </c>
      <c r="C27" s="7">
        <v>45347</v>
      </c>
      <c r="D27" s="113">
        <v>44228</v>
      </c>
    </row>
    <row r="28" spans="2:4">
      <c r="B28" s="7">
        <v>44651</v>
      </c>
      <c r="C28" s="7">
        <v>45376</v>
      </c>
      <c r="D28" s="113">
        <v>44256</v>
      </c>
    </row>
    <row r="29" spans="2:4">
      <c r="B29" s="7">
        <v>44680</v>
      </c>
      <c r="C29" s="7">
        <v>45405</v>
      </c>
      <c r="D29" s="113">
        <v>44287</v>
      </c>
    </row>
    <row r="30" spans="2:4">
      <c r="B30" s="7">
        <v>44709</v>
      </c>
      <c r="C30" s="7">
        <v>45434</v>
      </c>
      <c r="D30" s="113">
        <v>44317</v>
      </c>
    </row>
    <row r="31" spans="2:4">
      <c r="B31" s="7">
        <v>44738</v>
      </c>
      <c r="C31" s="7">
        <v>45463</v>
      </c>
      <c r="D31" s="113">
        <v>44348</v>
      </c>
    </row>
    <row r="32" spans="2:4">
      <c r="B32" s="7">
        <v>44767</v>
      </c>
      <c r="C32" s="7">
        <v>45492</v>
      </c>
      <c r="D32" s="113">
        <v>44378</v>
      </c>
    </row>
    <row r="33" spans="2:4">
      <c r="B33" s="7">
        <v>44796</v>
      </c>
      <c r="C33" s="7">
        <v>45521</v>
      </c>
      <c r="D33" s="113">
        <v>44409</v>
      </c>
    </row>
    <row r="34" spans="2:4">
      <c r="B34" s="7">
        <v>44825</v>
      </c>
      <c r="C34" s="7">
        <v>45550</v>
      </c>
      <c r="D34" s="113">
        <v>44440</v>
      </c>
    </row>
    <row r="35" spans="2:4">
      <c r="B35" s="7">
        <v>44854</v>
      </c>
      <c r="C35" s="7">
        <v>45579</v>
      </c>
      <c r="D35" s="113">
        <v>44470</v>
      </c>
    </row>
    <row r="36" spans="2:4">
      <c r="B36" s="7">
        <v>44883</v>
      </c>
      <c r="C36" s="7">
        <v>45608</v>
      </c>
      <c r="D36" s="113">
        <v>44501</v>
      </c>
    </row>
    <row r="37" spans="2:4">
      <c r="B37" s="7">
        <v>44912</v>
      </c>
      <c r="C37" s="7">
        <v>45637</v>
      </c>
      <c r="D37" s="113">
        <v>44531</v>
      </c>
    </row>
    <row r="38" spans="2:4">
      <c r="B38" s="7">
        <v>44941</v>
      </c>
      <c r="C38" s="7">
        <v>45666</v>
      </c>
      <c r="D38" s="113">
        <v>44562</v>
      </c>
    </row>
    <row r="39" spans="2:4">
      <c r="B39" s="7">
        <v>44970</v>
      </c>
      <c r="C39" s="7">
        <v>45695</v>
      </c>
      <c r="D39" s="113">
        <v>44593</v>
      </c>
    </row>
    <row r="40" spans="2:4">
      <c r="B40" s="7">
        <v>44999</v>
      </c>
      <c r="C40" s="7">
        <v>45724</v>
      </c>
      <c r="D40" s="113">
        <v>44621</v>
      </c>
    </row>
    <row r="41" spans="2:4">
      <c r="B41" s="7">
        <v>45028</v>
      </c>
      <c r="C41" s="7">
        <v>45753</v>
      </c>
      <c r="D41" s="113">
        <v>44652</v>
      </c>
    </row>
    <row r="42" spans="2:4">
      <c r="B42" s="7">
        <v>45057</v>
      </c>
      <c r="C42" s="7">
        <v>45782</v>
      </c>
      <c r="D42" s="113">
        <v>44682</v>
      </c>
    </row>
    <row r="43" spans="2:4">
      <c r="B43" s="7">
        <v>45086</v>
      </c>
      <c r="C43" s="7">
        <v>45811</v>
      </c>
      <c r="D43" s="113">
        <v>44713</v>
      </c>
    </row>
    <row r="44" spans="2:4">
      <c r="B44" s="7">
        <v>45115</v>
      </c>
      <c r="C44" s="7">
        <v>45869</v>
      </c>
      <c r="D44" s="113">
        <v>44743</v>
      </c>
    </row>
    <row r="45" spans="2:4">
      <c r="B45" s="7">
        <v>45144</v>
      </c>
      <c r="C45" s="7">
        <v>45898</v>
      </c>
      <c r="D45" s="113">
        <v>44774</v>
      </c>
    </row>
    <row r="46" spans="2:4">
      <c r="B46" s="7">
        <v>45173</v>
      </c>
      <c r="C46" s="7">
        <v>45927</v>
      </c>
      <c r="D46" s="113">
        <v>44805</v>
      </c>
    </row>
    <row r="47" spans="2:4">
      <c r="B47" s="7">
        <v>45202</v>
      </c>
      <c r="C47" s="7">
        <v>45956</v>
      </c>
      <c r="D47" s="113">
        <v>44835</v>
      </c>
    </row>
    <row r="48" spans="2:4">
      <c r="B48" s="7">
        <v>45231</v>
      </c>
      <c r="C48" s="7">
        <v>45985</v>
      </c>
      <c r="D48" s="113">
        <v>44866</v>
      </c>
    </row>
    <row r="49" spans="2:4">
      <c r="B49" s="7">
        <v>45289</v>
      </c>
      <c r="C49" s="7">
        <v>46014</v>
      </c>
      <c r="D49" s="113">
        <v>44896</v>
      </c>
    </row>
    <row r="50" spans="2:4">
      <c r="B50" s="7">
        <v>45318</v>
      </c>
      <c r="D50" s="113">
        <v>44927</v>
      </c>
    </row>
    <row r="51" spans="2:4">
      <c r="B51" s="7">
        <v>45347</v>
      </c>
      <c r="D51" s="113">
        <v>44958</v>
      </c>
    </row>
    <row r="52" spans="2:4">
      <c r="B52" s="7">
        <v>45376</v>
      </c>
      <c r="D52" s="113">
        <v>44986</v>
      </c>
    </row>
    <row r="53" spans="2:4">
      <c r="B53" s="7">
        <v>45405</v>
      </c>
      <c r="D53" s="113">
        <v>45017</v>
      </c>
    </row>
    <row r="54" spans="2:4">
      <c r="B54" s="7">
        <v>45434</v>
      </c>
      <c r="D54" s="113">
        <v>45047</v>
      </c>
    </row>
    <row r="55" spans="2:4">
      <c r="B55" s="7">
        <v>45463</v>
      </c>
      <c r="D55" s="113">
        <v>45078</v>
      </c>
    </row>
    <row r="56" spans="2:4">
      <c r="B56" s="7">
        <v>45492</v>
      </c>
      <c r="D56" s="113">
        <v>45108</v>
      </c>
    </row>
    <row r="57" spans="2:4">
      <c r="B57" s="7">
        <v>45521</v>
      </c>
      <c r="D57" s="113">
        <v>45139</v>
      </c>
    </row>
    <row r="58" spans="2:4">
      <c r="B58" s="7">
        <v>45550</v>
      </c>
      <c r="D58" s="113">
        <v>45170</v>
      </c>
    </row>
    <row r="59" spans="2:4">
      <c r="B59" s="7">
        <v>45579</v>
      </c>
      <c r="D59" s="113">
        <v>45200</v>
      </c>
    </row>
    <row r="60" spans="2:4">
      <c r="B60" s="7">
        <v>45608</v>
      </c>
      <c r="D60" s="113">
        <v>45231</v>
      </c>
    </row>
    <row r="61" spans="2:4">
      <c r="B61" s="7">
        <v>45637</v>
      </c>
      <c r="D61" s="113">
        <v>45261</v>
      </c>
    </row>
    <row r="62" spans="2:4">
      <c r="B62" s="7">
        <v>45666</v>
      </c>
      <c r="D62" s="113">
        <v>45292</v>
      </c>
    </row>
    <row r="63" spans="2:4">
      <c r="B63" s="7">
        <v>45695</v>
      </c>
      <c r="D63" s="113">
        <v>45323</v>
      </c>
    </row>
    <row r="64" spans="2:4">
      <c r="B64" s="7">
        <v>45724</v>
      </c>
      <c r="D64" s="113">
        <v>45352</v>
      </c>
    </row>
    <row r="65" spans="2:4">
      <c r="B65" s="7">
        <v>45753</v>
      </c>
      <c r="D65" s="113">
        <v>45383</v>
      </c>
    </row>
    <row r="66" spans="2:4">
      <c r="B66" s="7">
        <v>45782</v>
      </c>
      <c r="D66" s="113">
        <v>45413</v>
      </c>
    </row>
    <row r="67" spans="2:4">
      <c r="B67" s="7">
        <v>45811</v>
      </c>
      <c r="D67" s="113">
        <v>45444</v>
      </c>
    </row>
    <row r="68" spans="2:4">
      <c r="B68" s="7">
        <v>45840</v>
      </c>
      <c r="D68" s="113">
        <v>45474</v>
      </c>
    </row>
    <row r="69" spans="2:4">
      <c r="B69" s="7">
        <v>45898</v>
      </c>
      <c r="D69" s="113">
        <v>45505</v>
      </c>
    </row>
    <row r="70" spans="2:4">
      <c r="B70" s="7">
        <v>45927</v>
      </c>
      <c r="D70" s="113">
        <v>45536</v>
      </c>
    </row>
    <row r="71" spans="2:4">
      <c r="B71" s="7">
        <v>45956</v>
      </c>
      <c r="D71" s="113">
        <v>45566</v>
      </c>
    </row>
    <row r="72" spans="2:4">
      <c r="B72" s="7">
        <v>45985</v>
      </c>
      <c r="D72" s="113">
        <v>45597</v>
      </c>
    </row>
    <row r="73" spans="2:4">
      <c r="B73" s="7">
        <v>46014</v>
      </c>
      <c r="D73" s="113">
        <v>45627</v>
      </c>
    </row>
  </sheetData>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入力用</vt:lpstr>
      <vt:lpstr>記入例</vt:lpstr>
      <vt:lpstr>Sheet2</vt:lpstr>
      <vt:lpstr>記入例!Print_Area</vt:lpstr>
      <vt:lpstr>入力用!Print_Area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地域振興課</dc:creator>
  <cp:lastModifiedBy>地域振興課</cp:lastModifiedBy>
  <cp:lastPrinted>2022-03-01T00:36:02Z</cp:lastPrinted>
  <dcterms:created xsi:type="dcterms:W3CDTF">2022-01-07T04:25:07Z</dcterms:created>
  <dcterms:modified xsi:type="dcterms:W3CDTF">2023-02-13T08:11:50Z</dcterms:modified>
</cp:coreProperties>
</file>